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T:\API\5 - ACHATS_GROUPES\Commande biere RATZ\2022 - 2023\Février 2023\"/>
    </mc:Choice>
  </mc:AlternateContent>
  <xr:revisionPtr revIDLastSave="0" documentId="13_ncr:1_{F68B349F-03AE-4BD3-9220-7F15567A4FA5}" xr6:coauthVersionLast="36" xr6:coauthVersionMax="36" xr10:uidLastSave="{00000000-0000-0000-0000-000000000000}"/>
  <bookViews>
    <workbookView xWindow="0" yWindow="0" windowWidth="38400" windowHeight="17235" tabRatio="500" activeTab="1" xr2:uid="{00000000-000D-0000-FFFF-FFFF00000000}"/>
  </bookViews>
  <sheets>
    <sheet name="Feuille1" sheetId="1" r:id="rId1"/>
    <sheet name="Feuille2" sheetId="2" r:id="rId2"/>
    <sheet name="Feuille3" sheetId="3" r:id="rId3"/>
  </sheets>
  <definedNames>
    <definedName name="_xlnm._FilterDatabase" localSheetId="1" hidden="1">Feuille2!$A$1:$E$1</definedName>
    <definedName name="_xlnm.Print_Area" localSheetId="0">Feuille1!$A$1:$AB$55</definedName>
  </definedNames>
  <calcPr calcId="191029"/>
</workbook>
</file>

<file path=xl/calcChain.xml><?xml version="1.0" encoding="utf-8"?>
<calcChain xmlns="http://schemas.openxmlformats.org/spreadsheetml/2006/main">
  <c r="H49" i="1" l="1"/>
  <c r="H50" i="1" s="1"/>
  <c r="I49" i="1"/>
  <c r="I50" i="1" s="1"/>
  <c r="J49" i="1"/>
  <c r="K49" i="1"/>
  <c r="L49" i="1"/>
  <c r="L50" i="1" s="1"/>
  <c r="M49" i="1"/>
  <c r="M50" i="1" s="1"/>
  <c r="N49" i="1"/>
  <c r="O49" i="1"/>
  <c r="P49" i="1"/>
  <c r="P50" i="1" s="1"/>
  <c r="Q49" i="1"/>
  <c r="Q50" i="1" s="1"/>
  <c r="Q51" i="1" s="1"/>
  <c r="R49" i="1"/>
  <c r="S49" i="1"/>
  <c r="T49" i="1"/>
  <c r="T50" i="1" s="1"/>
  <c r="U49" i="1"/>
  <c r="U50" i="1" s="1"/>
  <c r="V49" i="1"/>
  <c r="W49" i="1"/>
  <c r="X49" i="1"/>
  <c r="X50" i="1" s="1"/>
  <c r="Y49" i="1"/>
  <c r="Y50" i="1" s="1"/>
  <c r="J50" i="1"/>
  <c r="J51" i="1" s="1"/>
  <c r="K50" i="1"/>
  <c r="K51" i="1" s="1"/>
  <c r="N50" i="1"/>
  <c r="N51" i="1" s="1"/>
  <c r="O50" i="1"/>
  <c r="O51" i="1" s="1"/>
  <c r="R50" i="1"/>
  <c r="R51" i="1" s="1"/>
  <c r="S50" i="1"/>
  <c r="S51" i="1" s="1"/>
  <c r="V50" i="1"/>
  <c r="V51" i="1" s="1"/>
  <c r="W50" i="1"/>
  <c r="W51" i="1" s="1"/>
  <c r="H52" i="1"/>
  <c r="I52" i="1"/>
  <c r="J52" i="1"/>
  <c r="J53" i="1" s="1"/>
  <c r="K52" i="1"/>
  <c r="K53" i="1" s="1"/>
  <c r="L52" i="1"/>
  <c r="M52" i="1"/>
  <c r="M53" i="1" s="1"/>
  <c r="M54" i="1" s="1"/>
  <c r="N52" i="1"/>
  <c r="N53" i="1" s="1"/>
  <c r="O52" i="1"/>
  <c r="O53" i="1" s="1"/>
  <c r="P52" i="1"/>
  <c r="Q52" i="1"/>
  <c r="R52" i="1"/>
  <c r="R53" i="1" s="1"/>
  <c r="S52" i="1"/>
  <c r="S53" i="1" s="1"/>
  <c r="T52" i="1"/>
  <c r="U52" i="1"/>
  <c r="V52" i="1"/>
  <c r="V53" i="1" s="1"/>
  <c r="W52" i="1"/>
  <c r="W53" i="1" s="1"/>
  <c r="X52" i="1"/>
  <c r="Y52" i="1"/>
  <c r="Y53" i="1" s="1"/>
  <c r="Y54" i="1" s="1"/>
  <c r="H53" i="1"/>
  <c r="H54" i="1" s="1"/>
  <c r="I53" i="1"/>
  <c r="I54" i="1" s="1"/>
  <c r="L53" i="1"/>
  <c r="L54" i="1" s="1"/>
  <c r="P53" i="1"/>
  <c r="P54" i="1" s="1"/>
  <c r="Q53" i="1"/>
  <c r="Q54" i="1" s="1"/>
  <c r="T53" i="1"/>
  <c r="T54" i="1" s="1"/>
  <c r="U53" i="1"/>
  <c r="U54" i="1" s="1"/>
  <c r="X53" i="1"/>
  <c r="X54" i="1" s="1"/>
  <c r="W55" i="1" l="1"/>
  <c r="W54" i="1"/>
  <c r="S55" i="1"/>
  <c r="S54" i="1"/>
  <c r="O55" i="1"/>
  <c r="O54" i="1"/>
  <c r="K55" i="1"/>
  <c r="K54" i="1"/>
  <c r="Y51" i="1"/>
  <c r="Y55" i="1"/>
  <c r="U51" i="1"/>
  <c r="U55" i="1"/>
  <c r="M51" i="1"/>
  <c r="M55" i="1"/>
  <c r="I51" i="1"/>
  <c r="I55" i="1"/>
  <c r="V55" i="1"/>
  <c r="V54" i="1"/>
  <c r="R55" i="1"/>
  <c r="R54" i="1"/>
  <c r="N55" i="1"/>
  <c r="N54" i="1"/>
  <c r="J55" i="1"/>
  <c r="J54" i="1"/>
  <c r="X51" i="1"/>
  <c r="X55" i="1"/>
  <c r="T51" i="1"/>
  <c r="T55" i="1"/>
  <c r="P51" i="1"/>
  <c r="P55" i="1"/>
  <c r="L51" i="1"/>
  <c r="L55" i="1"/>
  <c r="H51" i="1"/>
  <c r="H55" i="1"/>
  <c r="Q55" i="1"/>
  <c r="G53" i="1"/>
  <c r="G52" i="1"/>
  <c r="G49" i="1"/>
  <c r="G50" i="1" s="1"/>
  <c r="G55" i="1" l="1"/>
  <c r="V48" i="1"/>
  <c r="U48" i="1" l="1"/>
  <c r="W48" i="1"/>
  <c r="X48" i="1"/>
  <c r="Y48" i="1"/>
  <c r="K56" i="1" l="1"/>
  <c r="L56" i="1"/>
  <c r="S56" i="1"/>
  <c r="N56" i="1"/>
  <c r="J56" i="1"/>
  <c r="T56" i="1"/>
  <c r="P56" i="1"/>
  <c r="H56" i="1"/>
  <c r="Y56" i="1"/>
  <c r="M56" i="1"/>
  <c r="I56" i="1"/>
  <c r="O56" i="1"/>
  <c r="R56" i="1"/>
  <c r="Q56" i="1"/>
  <c r="G51" i="1" l="1"/>
  <c r="G54" i="1"/>
  <c r="G56" i="1" l="1"/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AB40" i="1" l="1"/>
  <c r="AB22" i="1"/>
  <c r="AA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Laetitia Luong</author>
  </authors>
  <commentList>
    <comment ref="S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Laetitia Luong:</t>
        </r>
        <r>
          <rPr>
            <sz val="9"/>
            <color indexed="81"/>
            <rFont val="Tahoma"/>
            <family val="2"/>
          </rPr>
          <t xml:space="preserve">
Récupère sa commande directement chez RATZ LE 16/02 et paiera par chèque lors du retrait de sa commande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Laetitia Luong</author>
  </authors>
  <commentList>
    <comment ref="A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Laetitia Luong:</t>
        </r>
        <r>
          <rPr>
            <sz val="9"/>
            <color indexed="81"/>
            <rFont val="Tahoma"/>
            <family val="2"/>
          </rPr>
          <t xml:space="preserve">
Récupère sa commande directement chez RATZ LE 16/02 et paiera par chèque lors du retrait de sa commande</t>
        </r>
      </text>
    </comment>
  </commentList>
</comments>
</file>

<file path=xl/sharedStrings.xml><?xml version="1.0" encoding="utf-8"?>
<sst xmlns="http://schemas.openxmlformats.org/spreadsheetml/2006/main" count="258" uniqueCount="149">
  <si>
    <t>NOM</t>
  </si>
  <si>
    <t>Mr Exemple</t>
  </si>
  <si>
    <t>PRIX</t>
  </si>
  <si>
    <t>Colis</t>
  </si>
  <si>
    <t>ALCOOL</t>
  </si>
  <si>
    <t>Pour tout assortiment dans un carton : inscrire le nombre de bouteilles (voir l'exemple)</t>
  </si>
  <si>
    <t>CODE</t>
  </si>
  <si>
    <t>TOTAL</t>
  </si>
  <si>
    <t>COLIS</t>
  </si>
  <si>
    <r>
      <rPr>
        <b/>
        <sz val="14"/>
        <rFont val="Arial"/>
        <family val="2"/>
      </rPr>
      <t xml:space="preserve">      CARTONS</t>
    </r>
    <r>
      <rPr>
        <sz val="10"/>
        <color indexed="8"/>
        <rFont val="Arial"/>
        <family val="2"/>
      </rPr>
      <t xml:space="preserve">         12 x </t>
    </r>
    <r>
      <rPr>
        <b/>
        <sz val="14"/>
        <color indexed="8"/>
        <rFont val="Arial"/>
        <family val="2"/>
      </rPr>
      <t>33 cl</t>
    </r>
  </si>
  <si>
    <t>Blonde 33 cl</t>
  </si>
  <si>
    <t>le carton</t>
  </si>
  <si>
    <t>5% vol.</t>
  </si>
  <si>
    <t>B33</t>
  </si>
  <si>
    <t>Cartons 33 cl</t>
  </si>
  <si>
    <t>Blanche 33 cl</t>
  </si>
  <si>
    <t>BL33</t>
  </si>
  <si>
    <t>Ambrée 33 cl</t>
  </si>
  <si>
    <t>A33</t>
  </si>
  <si>
    <t>Brune 33 cl</t>
  </si>
  <si>
    <t>BR33</t>
  </si>
  <si>
    <t>Pepita de lemon 33 cl</t>
  </si>
  <si>
    <t>P33</t>
  </si>
  <si>
    <t>St Patrick 33cl</t>
  </si>
  <si>
    <t>6% vol.</t>
  </si>
  <si>
    <t>ST33</t>
  </si>
  <si>
    <r>
      <rPr>
        <b/>
        <sz val="12"/>
        <rFont val="Arial"/>
        <family val="2"/>
      </rPr>
      <t xml:space="preserve">XV 33cl   </t>
    </r>
    <r>
      <rPr>
        <b/>
        <i/>
        <sz val="12"/>
        <rFont val="Arial"/>
        <family val="2"/>
      </rPr>
      <t>NOUVEAU</t>
    </r>
  </si>
  <si>
    <t>6,5% vol.</t>
  </si>
  <si>
    <t>XV33</t>
  </si>
  <si>
    <r>
      <rPr>
        <b/>
        <sz val="12"/>
        <rFont val="Arial"/>
        <family val="2"/>
      </rPr>
      <t xml:space="preserve">IPA 33cl </t>
    </r>
    <r>
      <rPr>
        <b/>
        <i/>
        <sz val="12"/>
        <color indexed="10"/>
        <rFont val="Arial"/>
        <family val="2"/>
      </rPr>
      <t>NOUVEAU</t>
    </r>
  </si>
  <si>
    <t>IPA33</t>
  </si>
  <si>
    <t xml:space="preserve">Triple 33 cl </t>
  </si>
  <si>
    <t>7,2% vol.</t>
  </si>
  <si>
    <t>T33</t>
  </si>
  <si>
    <t>R de RATZ Blonde 33 cl</t>
  </si>
  <si>
    <t>RB33</t>
  </si>
  <si>
    <t>R de RATZ Blanche 33 cl</t>
  </si>
  <si>
    <t>4,5% vol.</t>
  </si>
  <si>
    <t>RBL33</t>
  </si>
  <si>
    <t>R de RATZ Ambrée 33 cl</t>
  </si>
  <si>
    <t>RA33</t>
  </si>
  <si>
    <t xml:space="preserve">R de RATZ Triple 33 cl </t>
  </si>
  <si>
    <t>7,5 % vol.</t>
  </si>
  <si>
    <t>RT33</t>
  </si>
  <si>
    <t xml:space="preserve">R de RATZ Pale Ale 33 cl </t>
  </si>
  <si>
    <t>RPA33</t>
  </si>
  <si>
    <t xml:space="preserve">R de RATZ BIO Blonde 33 cl </t>
  </si>
  <si>
    <t>5,5% vol.</t>
  </si>
  <si>
    <t>RBB33</t>
  </si>
  <si>
    <t>BIO Blonde 33 cl</t>
  </si>
  <si>
    <t>BB33</t>
  </si>
  <si>
    <t>BIO Blanche 33 cl</t>
  </si>
  <si>
    <t>BBL33</t>
  </si>
  <si>
    <t>BIO Ambrée 33 cl</t>
  </si>
  <si>
    <t>BA33</t>
  </si>
  <si>
    <r>
      <rPr>
        <b/>
        <sz val="12"/>
        <rFont val="Arial"/>
        <family val="2"/>
      </rPr>
      <t>BIO Pale Ale 33 cl</t>
    </r>
    <r>
      <rPr>
        <b/>
        <sz val="12"/>
        <color indexed="9"/>
        <rFont val="Arial"/>
        <family val="2"/>
      </rPr>
      <t xml:space="preserve">    </t>
    </r>
  </si>
  <si>
    <t>4,5 % vol.</t>
  </si>
  <si>
    <t>BPA33</t>
  </si>
  <si>
    <r>
      <rPr>
        <b/>
        <sz val="14"/>
        <rFont val="Arial"/>
        <family val="2"/>
      </rPr>
      <t xml:space="preserve">      CARTONS     </t>
    </r>
    <r>
      <rPr>
        <sz val="10"/>
        <color indexed="8"/>
        <rFont val="Arial"/>
        <family val="2"/>
      </rPr>
      <t xml:space="preserve">   6 x </t>
    </r>
    <r>
      <rPr>
        <b/>
        <sz val="14"/>
        <color indexed="8"/>
        <rFont val="Arial"/>
        <family val="2"/>
      </rPr>
      <t>75 cl</t>
    </r>
  </si>
  <si>
    <t>Blonde 75 cl</t>
  </si>
  <si>
    <t>B75</t>
  </si>
  <si>
    <t>Cartons 75 cl</t>
  </si>
  <si>
    <t>Blanche 75 cl</t>
  </si>
  <si>
    <t>BL75</t>
  </si>
  <si>
    <t>Ambrée 75 cl</t>
  </si>
  <si>
    <t>A75</t>
  </si>
  <si>
    <t>Brune 75 cl</t>
  </si>
  <si>
    <t>BR75</t>
  </si>
  <si>
    <r>
      <rPr>
        <b/>
        <sz val="12"/>
        <rFont val="Arial"/>
        <family val="2"/>
      </rPr>
      <t xml:space="preserve">XV 75 cl </t>
    </r>
    <r>
      <rPr>
        <b/>
        <i/>
        <sz val="12"/>
        <color indexed="10"/>
        <rFont val="Arial"/>
        <family val="2"/>
      </rPr>
      <t>NOUVEAU</t>
    </r>
  </si>
  <si>
    <t>XV75</t>
  </si>
  <si>
    <r>
      <rPr>
        <b/>
        <sz val="12"/>
        <rFont val="Arial"/>
        <family val="2"/>
      </rPr>
      <t xml:space="preserve">IPA 75 cl </t>
    </r>
    <r>
      <rPr>
        <b/>
        <i/>
        <sz val="12"/>
        <color indexed="10"/>
        <rFont val="Arial"/>
        <family val="2"/>
      </rPr>
      <t>NOUVEAU</t>
    </r>
  </si>
  <si>
    <t>IPA75</t>
  </si>
  <si>
    <t>Triple 75 cl</t>
  </si>
  <si>
    <t>T75</t>
  </si>
  <si>
    <t>R de RATZ Blonde 75 cl</t>
  </si>
  <si>
    <t>RB75</t>
  </si>
  <si>
    <t>R de RATZ Blanche 75 cl</t>
  </si>
  <si>
    <t>RBL75</t>
  </si>
  <si>
    <t>R de RATZ Ambrée 75 cl</t>
  </si>
  <si>
    <t>RA75</t>
  </si>
  <si>
    <t>R de RATZ Hiver 75 cl</t>
  </si>
  <si>
    <t>RH75</t>
  </si>
  <si>
    <t>R de RATZ Triple 75 cl</t>
  </si>
  <si>
    <t>RT75</t>
  </si>
  <si>
    <t xml:space="preserve">R de RATZ Pale Ale 75 cl </t>
  </si>
  <si>
    <t>RPA75</t>
  </si>
  <si>
    <t>R de RATZ BIO Blonde 75 cl</t>
  </si>
  <si>
    <t>RBB75</t>
  </si>
  <si>
    <t>BIO Blonde 75 cl</t>
  </si>
  <si>
    <t>BB75</t>
  </si>
  <si>
    <t>BIO Blanche 75 cl</t>
  </si>
  <si>
    <t>BBL75</t>
  </si>
  <si>
    <t>BIO Ambrée 75 cl</t>
  </si>
  <si>
    <t>BA75</t>
  </si>
  <si>
    <t xml:space="preserve">BIO Pale Ale 75 cl    </t>
  </si>
  <si>
    <t>BPA75</t>
  </si>
  <si>
    <t>PACKS</t>
  </si>
  <si>
    <r>
      <rPr>
        <b/>
        <sz val="12"/>
        <rFont val="Arial"/>
        <family val="2"/>
      </rPr>
      <t>PACK</t>
    </r>
    <r>
      <rPr>
        <b/>
        <sz val="11"/>
        <rFont val="Arial"/>
        <family val="2"/>
      </rPr>
      <t xml:space="preserve"> 6x33cl</t>
    </r>
  </si>
  <si>
    <t>le pack</t>
  </si>
  <si>
    <t>P6X33</t>
  </si>
  <si>
    <r>
      <rPr>
        <b/>
        <sz val="12"/>
        <rFont val="Arial"/>
        <family val="2"/>
      </rPr>
      <t>PACK</t>
    </r>
    <r>
      <rPr>
        <b/>
        <sz val="11"/>
        <rFont val="Arial"/>
        <family val="2"/>
      </rPr>
      <t xml:space="preserve"> 3x75cl</t>
    </r>
  </si>
  <si>
    <t>P3X75</t>
  </si>
  <si>
    <t>COFFRETS</t>
  </si>
  <si>
    <r>
      <rPr>
        <b/>
        <sz val="12"/>
        <rFont val="Arial"/>
        <family val="2"/>
      </rPr>
      <t>COFFRET 2x33</t>
    </r>
    <r>
      <rPr>
        <b/>
        <sz val="10"/>
        <rFont val="Arial"/>
        <family val="2"/>
      </rPr>
      <t>cl</t>
    </r>
    <r>
      <rPr>
        <b/>
        <sz val="8"/>
        <rFont val="Arial"/>
        <family val="2"/>
      </rPr>
      <t xml:space="preserve"> + 1 verre  </t>
    </r>
  </si>
  <si>
    <t>le coffret</t>
  </si>
  <si>
    <t>C2X33R</t>
  </si>
  <si>
    <r>
      <rPr>
        <b/>
        <sz val="12"/>
        <rFont val="Arial"/>
        <family val="2"/>
      </rPr>
      <t>COFFRET 4x33</t>
    </r>
    <r>
      <rPr>
        <b/>
        <sz val="10"/>
        <rFont val="Arial"/>
        <family val="2"/>
      </rPr>
      <t>cl</t>
    </r>
    <r>
      <rPr>
        <b/>
        <sz val="8"/>
        <rFont val="Arial"/>
        <family val="2"/>
      </rPr>
      <t xml:space="preserve"> + 1 verre</t>
    </r>
  </si>
  <si>
    <t>C4X33R</t>
  </si>
  <si>
    <r>
      <rPr>
        <b/>
        <sz val="12"/>
        <rFont val="Arial"/>
        <family val="2"/>
      </rPr>
      <t>COFFRET 6x33cl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+ 2 verres</t>
    </r>
  </si>
  <si>
    <t>C6X33R</t>
  </si>
  <si>
    <r>
      <rPr>
        <b/>
        <sz val="12"/>
        <rFont val="Arial"/>
        <family val="2"/>
      </rPr>
      <t>COFFRET 2x75</t>
    </r>
    <r>
      <rPr>
        <b/>
        <sz val="10"/>
        <rFont val="Arial"/>
        <family val="2"/>
      </rPr>
      <t>cl</t>
    </r>
    <r>
      <rPr>
        <b/>
        <sz val="8"/>
        <rFont val="Arial"/>
        <family val="2"/>
      </rPr>
      <t xml:space="preserve"> + 2 verres  </t>
    </r>
  </si>
  <si>
    <t>C2X75R</t>
  </si>
  <si>
    <t>Total €</t>
  </si>
  <si>
    <t>Nb bttles 33 cl</t>
  </si>
  <si>
    <t>nb cartons 33 cl</t>
  </si>
  <si>
    <t>nb btles 75 cl</t>
  </si>
  <si>
    <t>nb cartons 75 cl</t>
  </si>
  <si>
    <t>total cartons</t>
  </si>
  <si>
    <t xml:space="preserve">Entreprise : </t>
  </si>
  <si>
    <t>BON DE COMMANDE – Fevrier 2023</t>
  </si>
  <si>
    <t>Pierre JORIS</t>
  </si>
  <si>
    <t>Daisy MARQUETTE</t>
  </si>
  <si>
    <t>Marenic Eduard</t>
  </si>
  <si>
    <t>MALAPLATE Alain</t>
  </si>
  <si>
    <t>Céline LAMBERT 1</t>
  </si>
  <si>
    <t>Celine LAMBERT 2</t>
  </si>
  <si>
    <t>Bernard HERIDE</t>
  </si>
  <si>
    <t>BERNE 1</t>
  </si>
  <si>
    <t>BERNE 2</t>
  </si>
  <si>
    <t>BERNE 3</t>
  </si>
  <si>
    <t>LYKO Nicole</t>
  </si>
  <si>
    <t>Toinou FREZOULS</t>
  </si>
  <si>
    <t>PRIOUX Amandine</t>
  </si>
  <si>
    <t>LECORRE 1</t>
  </si>
  <si>
    <t>LECORRE 2</t>
  </si>
  <si>
    <t>LECORRE 3</t>
  </si>
  <si>
    <t>LECORRE 4</t>
  </si>
  <si>
    <t>KESSLER Coline</t>
  </si>
  <si>
    <t>DELERIS Maxime</t>
  </si>
  <si>
    <t>Nombre de cartons</t>
  </si>
  <si>
    <t>Signature</t>
  </si>
  <si>
    <t>LAMBERT Céline 1</t>
  </si>
  <si>
    <t>LAMBERT Celine 2</t>
  </si>
  <si>
    <t xml:space="preserve">MARQUETTE Daisy </t>
  </si>
  <si>
    <t xml:space="preserve">JORIS Pierre </t>
  </si>
  <si>
    <t xml:space="preserve">FREZOULS Toinou </t>
  </si>
  <si>
    <t>Récupère sa commande en magasin</t>
  </si>
  <si>
    <t>Doit transmettre son règlement</t>
  </si>
  <si>
    <t>MARENIC Edouard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</si>
</sst>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;[Red]\-#,##0.00\ [$€-40C]"/>
  </numFmts>
  <fonts count="32" x14ac:knownFonts="1">
    <font>
      <sz val="10"/>
      <name val="Arial"/>
      <family val="2"/>
    </font>
    <font>
      <u/>
      <sz val="10"/>
      <name val="Arial"/>
      <family val="2"/>
    </font>
    <font>
      <b/>
      <u/>
      <sz val="24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sz val="12"/>
      <color indexed="10"/>
      <name val="Times New Roman"/>
      <family val="1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color indexed="5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  <charset val="1"/>
    </font>
    <font>
      <sz val="9"/>
      <name val="Arial"/>
      <family val="2"/>
      <charset val="1"/>
    </font>
    <font>
      <sz val="12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indexed="50"/>
        <bgColor indexed="51"/>
      </patternFill>
    </fill>
    <fill>
      <patternFill patternType="solid">
        <fgColor rgb="FFE6E6FF"/>
        <bgColor rgb="FFE6E6E6"/>
      </patternFill>
    </fill>
    <fill>
      <patternFill patternType="solid">
        <fgColor rgb="FFFFFFFF"/>
        <bgColor rgb="FFE6E6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27"/>
      </patternFill>
    </fill>
  </fills>
  <borders count="14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ck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/>
      <right style="hair">
        <color indexed="8"/>
      </right>
      <top style="thick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ck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ck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5">
    <xf numFmtId="0" fontId="0" fillId="0" borderId="0"/>
    <xf numFmtId="0" fontId="22" fillId="0" borderId="0" applyNumberFormat="0" applyFill="0" applyBorder="0" applyProtection="0">
      <alignment horizontal="center"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2" fillId="0" borderId="0" applyNumberFormat="0" applyFill="0" applyBorder="0" applyProtection="0">
      <alignment horizontal="center" textRotation="90"/>
    </xf>
  </cellStyleXfs>
  <cellXfs count="413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vertical="center"/>
      <protection locked="0"/>
    </xf>
    <xf numFmtId="164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164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164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>
      <alignment vertical="center"/>
    </xf>
    <xf numFmtId="164" fontId="0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locked="0"/>
    </xf>
    <xf numFmtId="0" fontId="0" fillId="5" borderId="5" xfId="0" applyFont="1" applyFill="1" applyBorder="1" applyAlignment="1" applyProtection="1">
      <alignment horizontal="center" vertical="center"/>
      <protection locked="0"/>
    </xf>
    <xf numFmtId="0" fontId="13" fillId="5" borderId="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vertical="center"/>
    </xf>
    <xf numFmtId="164" fontId="0" fillId="5" borderId="10" xfId="0" applyNumberFormat="1" applyFont="1" applyFill="1" applyBorder="1" applyAlignment="1">
      <alignment horizontal="center" vertical="center" wrapText="1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>
      <alignment horizontal="center"/>
    </xf>
    <xf numFmtId="0" fontId="12" fillId="3" borderId="13" xfId="0" applyFont="1" applyFill="1" applyBorder="1" applyAlignment="1" applyProtection="1">
      <alignment horizontal="center" vertical="center"/>
      <protection locked="0"/>
    </xf>
    <xf numFmtId="0" fontId="11" fillId="6" borderId="5" xfId="0" applyFont="1" applyFill="1" applyBorder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vertical="center"/>
    </xf>
    <xf numFmtId="16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3" fillId="0" borderId="19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 applyProtection="1">
      <alignment vertical="center"/>
      <protection locked="0"/>
    </xf>
    <xf numFmtId="164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1" fillId="7" borderId="5" xfId="0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  <xf numFmtId="164" fontId="0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vertical="center"/>
    </xf>
    <xf numFmtId="164" fontId="0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0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>
      <alignment horizontal="center" vertical="center"/>
    </xf>
    <xf numFmtId="0" fontId="13" fillId="5" borderId="16" xfId="0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>
      <alignment vertical="center"/>
    </xf>
    <xf numFmtId="164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center"/>
      <protection locked="0"/>
    </xf>
    <xf numFmtId="164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vertical="center"/>
    </xf>
    <xf numFmtId="0" fontId="12" fillId="3" borderId="27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vertical="center"/>
    </xf>
    <xf numFmtId="164" fontId="9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vertical="center"/>
    </xf>
    <xf numFmtId="164" fontId="0" fillId="5" borderId="20" xfId="0" applyNumberFormat="1" applyFont="1" applyFill="1" applyBorder="1" applyAlignment="1" applyProtection="1">
      <alignment horizontal="center" vertical="center"/>
      <protection locked="0"/>
    </xf>
    <xf numFmtId="0" fontId="0" fillId="5" borderId="33" xfId="0" applyFont="1" applyFill="1" applyBorder="1" applyAlignment="1" applyProtection="1">
      <alignment horizontal="center" vertical="center" wrapText="1"/>
      <protection locked="0"/>
    </xf>
    <xf numFmtId="0" fontId="0" fillId="5" borderId="32" xfId="0" applyFont="1" applyFill="1" applyBorder="1" applyAlignment="1" applyProtection="1">
      <alignment horizontal="center" vertical="center"/>
      <protection locked="0"/>
    </xf>
    <xf numFmtId="0" fontId="12" fillId="3" borderId="34" xfId="0" applyFont="1" applyFill="1" applyBorder="1" applyAlignment="1">
      <alignment horizontal="center" vertical="center"/>
    </xf>
    <xf numFmtId="0" fontId="13" fillId="5" borderId="32" xfId="0" applyFont="1" applyFill="1" applyBorder="1" applyAlignment="1" applyProtection="1">
      <alignment horizontal="center" vertical="center"/>
      <protection locked="0"/>
    </xf>
    <xf numFmtId="0" fontId="0" fillId="0" borderId="35" xfId="0" applyNumberFormat="1" applyFont="1" applyFill="1" applyBorder="1" applyAlignment="1">
      <alignment horizontal="center" vertical="center"/>
    </xf>
    <xf numFmtId="0" fontId="11" fillId="0" borderId="5" xfId="0" applyFont="1" applyFill="1" applyBorder="1"/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/>
    </xf>
    <xf numFmtId="0" fontId="13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textRotation="90"/>
    </xf>
    <xf numFmtId="0" fontId="11" fillId="2" borderId="10" xfId="0" applyFont="1" applyFill="1" applyBorder="1"/>
    <xf numFmtId="164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12" fillId="3" borderId="11" xfId="0" applyFont="1" applyFill="1" applyBorder="1" applyAlignment="1">
      <alignment horizontal="center"/>
    </xf>
    <xf numFmtId="0" fontId="13" fillId="2" borderId="10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/>
    <xf numFmtId="164" fontId="0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  <protection locked="0"/>
    </xf>
    <xf numFmtId="0" fontId="20" fillId="3" borderId="9" xfId="0" applyFont="1" applyFill="1" applyBorder="1" applyAlignment="1">
      <alignment horizontal="center"/>
    </xf>
    <xf numFmtId="0" fontId="0" fillId="2" borderId="5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/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0" fillId="4" borderId="11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24" xfId="0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8" borderId="40" xfId="0" applyFont="1" applyFill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center" vertical="center"/>
      <protection locked="0"/>
    </xf>
    <xf numFmtId="0" fontId="25" fillId="9" borderId="40" xfId="0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/>
      <protection locked="0"/>
    </xf>
    <xf numFmtId="0" fontId="25" fillId="8" borderId="42" xfId="0" applyFont="1" applyFill="1" applyBorder="1" applyAlignment="1" applyProtection="1">
      <alignment horizontal="center" vertical="center"/>
      <protection locked="0"/>
    </xf>
    <xf numFmtId="0" fontId="25" fillId="8" borderId="43" xfId="0" applyFont="1" applyFill="1" applyBorder="1" applyAlignment="1" applyProtection="1">
      <alignment horizontal="center" vertical="center"/>
      <protection locked="0"/>
    </xf>
    <xf numFmtId="0" fontId="25" fillId="9" borderId="42" xfId="0" applyFont="1" applyFill="1" applyBorder="1" applyAlignment="1" applyProtection="1">
      <alignment horizontal="center" vertical="center"/>
      <protection locked="0"/>
    </xf>
    <xf numFmtId="0" fontId="26" fillId="8" borderId="41" xfId="0" applyFont="1" applyFill="1" applyBorder="1" applyAlignment="1">
      <alignment horizontal="center" vertical="center"/>
    </xf>
    <xf numFmtId="0" fontId="25" fillId="8" borderId="44" xfId="0" applyFont="1" applyFill="1" applyBorder="1" applyAlignment="1" applyProtection="1">
      <alignment horizontal="center" vertical="center"/>
      <protection locked="0"/>
    </xf>
    <xf numFmtId="0" fontId="25" fillId="9" borderId="45" xfId="0" applyFont="1" applyFill="1" applyBorder="1" applyAlignment="1" applyProtection="1">
      <alignment horizontal="center" vertic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8" borderId="41" xfId="0" applyFont="1" applyFill="1" applyBorder="1" applyAlignment="1" applyProtection="1">
      <alignment horizontal="center"/>
      <protection locked="0"/>
    </xf>
    <xf numFmtId="0" fontId="25" fillId="8" borderId="40" xfId="0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0" fillId="8" borderId="40" xfId="0" applyFont="1" applyFill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164" fontId="20" fillId="10" borderId="11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0" fontId="13" fillId="2" borderId="4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5" borderId="48" xfId="0" applyFont="1" applyFill="1" applyBorder="1" applyAlignment="1" applyProtection="1">
      <alignment horizontal="center" vertical="center"/>
      <protection locked="0"/>
    </xf>
    <xf numFmtId="0" fontId="13" fillId="5" borderId="49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 vertical="center"/>
      <protection locked="0"/>
    </xf>
    <xf numFmtId="0" fontId="13" fillId="2" borderId="50" xfId="0" applyFont="1" applyFill="1" applyBorder="1" applyAlignment="1" applyProtection="1">
      <alignment horizontal="center" vertical="center"/>
      <protection locked="0"/>
    </xf>
    <xf numFmtId="0" fontId="13" fillId="5" borderId="51" xfId="0" applyFont="1" applyFill="1" applyBorder="1" applyAlignment="1" applyProtection="1">
      <alignment horizontal="center" vertical="center"/>
      <protection locked="0"/>
    </xf>
    <xf numFmtId="0" fontId="17" fillId="2" borderId="49" xfId="0" applyFont="1" applyFill="1" applyBorder="1" applyAlignment="1">
      <alignment horizontal="center" vertical="center"/>
    </xf>
    <xf numFmtId="0" fontId="13" fillId="5" borderId="52" xfId="0" applyFont="1" applyFill="1" applyBorder="1" applyAlignment="1" applyProtection="1">
      <alignment horizontal="center" vertical="center"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0" fontId="13" fillId="2" borderId="49" xfId="0" applyFont="1" applyFill="1" applyBorder="1" applyAlignment="1" applyProtection="1">
      <alignment horizontal="center"/>
      <protection locked="0"/>
    </xf>
    <xf numFmtId="0" fontId="13" fillId="2" borderId="48" xfId="0" applyFont="1" applyFill="1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center"/>
      <protection locked="0"/>
    </xf>
    <xf numFmtId="0" fontId="0" fillId="2" borderId="48" xfId="0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 vertical="center" wrapText="1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13" fillId="2" borderId="53" xfId="0" applyFont="1" applyFill="1" applyBorder="1" applyAlignment="1" applyProtection="1">
      <alignment horizontal="center" vertical="center"/>
      <protection locked="0"/>
    </xf>
    <xf numFmtId="164" fontId="20" fillId="0" borderId="54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 applyProtection="1">
      <alignment horizontal="center" vertical="center"/>
      <protection locked="0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6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 applyProtection="1">
      <alignment horizontal="center" vertical="center"/>
      <protection locked="0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0" fillId="4" borderId="64" xfId="0" applyFont="1" applyFill="1" applyBorder="1" applyAlignment="1">
      <alignment horizontal="center" vertical="center"/>
    </xf>
    <xf numFmtId="0" fontId="13" fillId="0" borderId="65" xfId="0" applyFont="1" applyBorder="1" applyAlignment="1" applyProtection="1">
      <alignment horizontal="center" vertical="center"/>
      <protection locked="0"/>
    </xf>
    <xf numFmtId="0" fontId="13" fillId="0" borderId="66" xfId="0" applyFont="1" applyBorder="1" applyAlignment="1" applyProtection="1">
      <alignment horizontal="center" vertic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  <xf numFmtId="0" fontId="13" fillId="2" borderId="68" xfId="0" applyFont="1" applyFill="1" applyBorder="1" applyAlignment="1" applyProtection="1">
      <alignment horizontal="center" vertical="center"/>
      <protection locked="0"/>
    </xf>
    <xf numFmtId="0" fontId="13" fillId="2" borderId="69" xfId="0" applyFont="1" applyFill="1" applyBorder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0" xfId="0" applyBorder="1"/>
    <xf numFmtId="0" fontId="13" fillId="5" borderId="68" xfId="0" applyFont="1" applyFill="1" applyBorder="1" applyAlignment="1" applyProtection="1">
      <alignment horizontal="center" vertical="center"/>
      <protection locked="0"/>
    </xf>
    <xf numFmtId="0" fontId="13" fillId="0" borderId="69" xfId="0" applyFont="1" applyBorder="1" applyAlignment="1" applyProtection="1">
      <alignment horizontal="center" vertical="center"/>
      <protection locked="0"/>
    </xf>
    <xf numFmtId="0" fontId="13" fillId="5" borderId="71" xfId="0" applyFont="1" applyFill="1" applyBorder="1" applyAlignment="1" applyProtection="1">
      <alignment horizontal="center" vertical="center"/>
      <protection locked="0"/>
    </xf>
    <xf numFmtId="0" fontId="13" fillId="5" borderId="72" xfId="0" applyFont="1" applyFill="1" applyBorder="1" applyAlignment="1" applyProtection="1">
      <alignment horizontal="center" vertical="center"/>
      <protection locked="0"/>
    </xf>
    <xf numFmtId="0" fontId="13" fillId="5" borderId="69" xfId="0" applyFont="1" applyFill="1" applyBorder="1" applyAlignment="1" applyProtection="1">
      <alignment horizontal="center" vertical="center"/>
      <protection locked="0"/>
    </xf>
    <xf numFmtId="0" fontId="13" fillId="2" borderId="73" xfId="0" applyFont="1" applyFill="1" applyBorder="1" applyAlignment="1" applyProtection="1">
      <alignment horizontal="center" vertical="center"/>
      <protection locked="0"/>
    </xf>
    <xf numFmtId="0" fontId="13" fillId="2" borderId="74" xfId="0" applyFont="1" applyFill="1" applyBorder="1" applyAlignment="1" applyProtection="1">
      <alignment horizontal="center" vertical="center"/>
      <protection locked="0"/>
    </xf>
    <xf numFmtId="0" fontId="13" fillId="2" borderId="75" xfId="0" applyFont="1" applyFill="1" applyBorder="1" applyAlignment="1" applyProtection="1">
      <alignment horizontal="center" vertical="center"/>
      <protection locked="0"/>
    </xf>
    <xf numFmtId="0" fontId="13" fillId="2" borderId="76" xfId="0" applyFont="1" applyFill="1" applyBorder="1" applyAlignment="1" applyProtection="1">
      <alignment horizontal="center" vertical="center"/>
      <protection locked="0"/>
    </xf>
    <xf numFmtId="0" fontId="13" fillId="5" borderId="73" xfId="0" applyFont="1" applyFill="1" applyBorder="1" applyAlignment="1" applyProtection="1">
      <alignment horizontal="center" vertical="center"/>
      <protection locked="0"/>
    </xf>
    <xf numFmtId="0" fontId="13" fillId="5" borderId="74" xfId="0" applyFont="1" applyFill="1" applyBorder="1" applyAlignment="1" applyProtection="1">
      <alignment horizontal="center" vertical="center"/>
      <protection locked="0"/>
    </xf>
    <xf numFmtId="0" fontId="17" fillId="2" borderId="71" xfId="0" applyFont="1" applyFill="1" applyBorder="1" applyAlignment="1">
      <alignment horizontal="center" vertical="center"/>
    </xf>
    <xf numFmtId="0" fontId="13" fillId="2" borderId="72" xfId="0" applyFont="1" applyFill="1" applyBorder="1" applyAlignment="1" applyProtection="1">
      <alignment horizontal="center" vertical="center"/>
      <protection locked="0"/>
    </xf>
    <xf numFmtId="0" fontId="13" fillId="2" borderId="77" xfId="0" applyFont="1" applyFill="1" applyBorder="1" applyAlignment="1" applyProtection="1">
      <alignment horizontal="center" vertical="center"/>
      <protection locked="0"/>
    </xf>
    <xf numFmtId="0" fontId="13" fillId="2" borderId="78" xfId="0" applyFont="1" applyFill="1" applyBorder="1" applyAlignment="1" applyProtection="1">
      <alignment horizontal="center" vertical="center"/>
      <protection locked="0"/>
    </xf>
    <xf numFmtId="0" fontId="13" fillId="5" borderId="79" xfId="0" applyFont="1" applyFill="1" applyBorder="1" applyAlignment="1" applyProtection="1">
      <alignment horizontal="center" vertical="center"/>
      <protection locked="0"/>
    </xf>
    <xf numFmtId="0" fontId="13" fillId="5" borderId="80" xfId="0" applyFont="1" applyFill="1" applyBorder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/>
      <protection locked="0"/>
    </xf>
    <xf numFmtId="0" fontId="13" fillId="0" borderId="69" xfId="0" applyFont="1" applyBorder="1" applyAlignment="1" applyProtection="1">
      <alignment horizontal="center"/>
      <protection locked="0"/>
    </xf>
    <xf numFmtId="0" fontId="13" fillId="2" borderId="71" xfId="0" applyFont="1" applyFill="1" applyBorder="1" applyAlignment="1" applyProtection="1">
      <alignment horizontal="center"/>
      <protection locked="0"/>
    </xf>
    <xf numFmtId="0" fontId="13" fillId="2" borderId="72" xfId="0" applyFont="1" applyFill="1" applyBorder="1" applyAlignment="1" applyProtection="1">
      <alignment horizontal="center"/>
      <protection locked="0"/>
    </xf>
    <xf numFmtId="0" fontId="13" fillId="2" borderId="68" xfId="0" applyFont="1" applyFill="1" applyBorder="1" applyAlignment="1" applyProtection="1">
      <alignment horizontal="center"/>
      <protection locked="0"/>
    </xf>
    <xf numFmtId="0" fontId="13" fillId="2" borderId="69" xfId="0" applyFont="1" applyFill="1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0" fontId="0" fillId="2" borderId="69" xfId="0" applyFill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72" xfId="0" applyBorder="1" applyAlignment="1" applyProtection="1">
      <alignment horizontal="center"/>
      <protection locked="0"/>
    </xf>
    <xf numFmtId="164" fontId="20" fillId="0" borderId="81" xfId="0" applyNumberFormat="1" applyFont="1" applyFill="1" applyBorder="1" applyAlignment="1">
      <alignment horizontal="center" vertical="center"/>
    </xf>
    <xf numFmtId="164" fontId="20" fillId="0" borderId="82" xfId="0" applyNumberFormat="1" applyFont="1" applyFill="1" applyBorder="1" applyAlignment="1">
      <alignment horizontal="center" vertical="center"/>
    </xf>
    <xf numFmtId="164" fontId="20" fillId="0" borderId="83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3" fillId="10" borderId="55" xfId="0" applyFont="1" applyFill="1" applyBorder="1" applyAlignment="1" applyProtection="1">
      <alignment horizontal="center" vertical="center"/>
      <protection locked="0"/>
    </xf>
    <xf numFmtId="0" fontId="13" fillId="11" borderId="56" xfId="0" applyFont="1" applyFill="1" applyBorder="1" applyAlignment="1" applyProtection="1">
      <alignment horizontal="center" vertical="center"/>
      <protection locked="0"/>
    </xf>
    <xf numFmtId="0" fontId="13" fillId="10" borderId="56" xfId="0" applyFont="1" applyFill="1" applyBorder="1" applyAlignment="1" applyProtection="1">
      <alignment horizontal="center" vertical="center"/>
      <protection locked="0"/>
    </xf>
    <xf numFmtId="0" fontId="13" fillId="12" borderId="56" xfId="0" applyFont="1" applyFill="1" applyBorder="1" applyAlignment="1" applyProtection="1">
      <alignment horizontal="center" vertical="center"/>
      <protection locked="0"/>
    </xf>
    <xf numFmtId="0" fontId="13" fillId="12" borderId="57" xfId="0" applyFont="1" applyFill="1" applyBorder="1" applyAlignment="1" applyProtection="1">
      <alignment horizontal="center" vertical="center"/>
      <protection locked="0"/>
    </xf>
    <xf numFmtId="0" fontId="13" fillId="11" borderId="58" xfId="0" applyFont="1" applyFill="1" applyBorder="1" applyAlignment="1" applyProtection="1">
      <alignment horizontal="center" vertical="center"/>
      <protection locked="0"/>
    </xf>
    <xf numFmtId="0" fontId="13" fillId="11" borderId="59" xfId="0" applyFont="1" applyFill="1" applyBorder="1" applyAlignment="1" applyProtection="1">
      <alignment horizontal="center" vertical="center"/>
      <protection locked="0"/>
    </xf>
    <xf numFmtId="0" fontId="13" fillId="12" borderId="58" xfId="0" applyFont="1" applyFill="1" applyBorder="1" applyAlignment="1" applyProtection="1">
      <alignment horizontal="center" vertical="center"/>
      <protection locked="0"/>
    </xf>
    <xf numFmtId="0" fontId="17" fillId="11" borderId="57" xfId="0" applyFont="1" applyFill="1" applyBorder="1" applyAlignment="1">
      <alignment horizontal="center" vertical="center"/>
    </xf>
    <xf numFmtId="0" fontId="13" fillId="11" borderId="92" xfId="0" applyFont="1" applyFill="1" applyBorder="1" applyAlignment="1" applyProtection="1">
      <alignment horizontal="center" vertical="center"/>
      <protection locked="0"/>
    </xf>
    <xf numFmtId="0" fontId="13" fillId="12" borderId="63" xfId="0" applyFont="1" applyFill="1" applyBorder="1" applyAlignment="1" applyProtection="1">
      <alignment horizontal="center" vertical="center"/>
      <protection locked="0"/>
    </xf>
    <xf numFmtId="0" fontId="13" fillId="10" borderId="56" xfId="0" applyFont="1" applyFill="1" applyBorder="1" applyAlignment="1" applyProtection="1">
      <alignment horizontal="center"/>
      <protection locked="0"/>
    </xf>
    <xf numFmtId="0" fontId="13" fillId="11" borderId="57" xfId="0" applyFont="1" applyFill="1" applyBorder="1" applyAlignment="1" applyProtection="1">
      <alignment horizontal="center"/>
      <protection locked="0"/>
    </xf>
    <xf numFmtId="0" fontId="13" fillId="11" borderId="56" xfId="0" applyFont="1" applyFill="1" applyBorder="1" applyAlignment="1" applyProtection="1">
      <alignment horizontal="center"/>
      <protection locked="0"/>
    </xf>
    <xf numFmtId="0" fontId="0" fillId="10" borderId="56" xfId="0" applyFont="1" applyFill="1" applyBorder="1" applyAlignment="1" applyProtection="1">
      <alignment horizontal="center"/>
      <protection locked="0"/>
    </xf>
    <xf numFmtId="0" fontId="0" fillId="11" borderId="56" xfId="0" applyFont="1" applyFill="1" applyBorder="1" applyAlignment="1" applyProtection="1">
      <alignment horizontal="center"/>
      <protection locked="0"/>
    </xf>
    <xf numFmtId="0" fontId="0" fillId="10" borderId="57" xfId="0" applyFont="1" applyFill="1" applyBorder="1" applyAlignment="1" applyProtection="1">
      <alignment horizontal="center"/>
      <protection locked="0"/>
    </xf>
    <xf numFmtId="164" fontId="20" fillId="0" borderId="85" xfId="0" applyNumberFormat="1" applyFont="1" applyFill="1" applyBorder="1" applyAlignment="1">
      <alignment horizontal="center" vertical="center"/>
    </xf>
    <xf numFmtId="0" fontId="13" fillId="0" borderId="65" xfId="0" applyFont="1" applyFill="1" applyBorder="1" applyAlignment="1" applyProtection="1">
      <alignment horizontal="center" vertical="center"/>
      <protection locked="0"/>
    </xf>
    <xf numFmtId="0" fontId="13" fillId="0" borderId="66" xfId="0" applyFont="1" applyFill="1" applyBorder="1" applyAlignment="1" applyProtection="1">
      <alignment horizontal="center" vertical="center"/>
      <protection locked="0"/>
    </xf>
    <xf numFmtId="0" fontId="13" fillId="0" borderId="67" xfId="0" applyFont="1" applyFill="1" applyBorder="1" applyAlignment="1" applyProtection="1">
      <alignment horizontal="center" vertical="center"/>
      <protection locked="0"/>
    </xf>
    <xf numFmtId="0" fontId="13" fillId="0" borderId="68" xfId="0" applyFont="1" applyFill="1" applyBorder="1" applyAlignment="1" applyProtection="1">
      <alignment horizontal="center" vertical="center"/>
      <protection locked="0"/>
    </xf>
    <xf numFmtId="164" fontId="13" fillId="2" borderId="69" xfId="0" applyNumberFormat="1" applyFont="1" applyFill="1" applyBorder="1" applyAlignment="1" applyProtection="1">
      <alignment horizontal="center" vertical="center"/>
      <protection locked="0"/>
    </xf>
    <xf numFmtId="0" fontId="13" fillId="0" borderId="69" xfId="0" applyFont="1" applyFill="1" applyBorder="1" applyAlignment="1" applyProtection="1">
      <alignment horizontal="center" vertical="center"/>
      <protection locked="0"/>
    </xf>
    <xf numFmtId="0" fontId="0" fillId="2" borderId="72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0" fillId="0" borderId="68" xfId="0" applyFont="1" applyFill="1" applyBorder="1" applyAlignment="1" applyProtection="1">
      <alignment horizontal="center"/>
      <protection locked="0"/>
    </xf>
    <xf numFmtId="0" fontId="0" fillId="0" borderId="69" xfId="0" applyFont="1" applyFill="1" applyBorder="1" applyAlignment="1" applyProtection="1">
      <alignment horizontal="center"/>
      <protection locked="0"/>
    </xf>
    <xf numFmtId="0" fontId="0" fillId="2" borderId="68" xfId="0" applyFont="1" applyFill="1" applyBorder="1" applyAlignment="1" applyProtection="1">
      <alignment horizontal="center"/>
      <protection locked="0"/>
    </xf>
    <xf numFmtId="0" fontId="0" fillId="2" borderId="69" xfId="0" applyFont="1" applyFill="1" applyBorder="1" applyAlignment="1" applyProtection="1">
      <alignment horizontal="center"/>
      <protection locked="0"/>
    </xf>
    <xf numFmtId="0" fontId="0" fillId="0" borderId="89" xfId="0" applyFont="1" applyFill="1" applyBorder="1" applyAlignment="1" applyProtection="1">
      <alignment horizontal="center"/>
      <protection locked="0"/>
    </xf>
    <xf numFmtId="0" fontId="0" fillId="0" borderId="90" xfId="0" applyFont="1" applyFill="1" applyBorder="1" applyAlignment="1" applyProtection="1">
      <alignment horizontal="center"/>
      <protection locked="0"/>
    </xf>
    <xf numFmtId="0" fontId="0" fillId="0" borderId="91" xfId="0" applyFont="1" applyFill="1" applyBorder="1" applyAlignment="1" applyProtection="1">
      <alignment horizontal="center"/>
      <protection locked="0"/>
    </xf>
    <xf numFmtId="0" fontId="25" fillId="0" borderId="99" xfId="0" applyFont="1" applyBorder="1" applyAlignment="1" applyProtection="1">
      <alignment horizontal="center" vertical="center"/>
      <protection locked="0"/>
    </xf>
    <xf numFmtId="0" fontId="25" fillId="8" borderId="100" xfId="0" applyFont="1" applyFill="1" applyBorder="1" applyAlignment="1" applyProtection="1">
      <alignment horizontal="center" vertical="center"/>
      <protection locked="0"/>
    </xf>
    <xf numFmtId="0" fontId="25" fillId="0" borderId="100" xfId="0" applyFont="1" applyBorder="1" applyAlignment="1" applyProtection="1">
      <alignment horizontal="center" vertical="center"/>
      <protection locked="0"/>
    </xf>
    <xf numFmtId="0" fontId="25" fillId="9" borderId="100" xfId="0" applyFont="1" applyFill="1" applyBorder="1" applyAlignment="1" applyProtection="1">
      <alignment horizontal="center" vertical="center"/>
      <protection locked="0"/>
    </xf>
    <xf numFmtId="0" fontId="25" fillId="9" borderId="101" xfId="0" applyFont="1" applyFill="1" applyBorder="1" applyAlignment="1" applyProtection="1">
      <alignment horizontal="center" vertical="center"/>
      <protection locked="0"/>
    </xf>
    <xf numFmtId="0" fontId="25" fillId="8" borderId="102" xfId="0" applyFont="1" applyFill="1" applyBorder="1" applyAlignment="1" applyProtection="1">
      <alignment horizontal="center" vertical="center"/>
      <protection locked="0"/>
    </xf>
    <xf numFmtId="0" fontId="25" fillId="8" borderId="103" xfId="0" applyFont="1" applyFill="1" applyBorder="1" applyAlignment="1" applyProtection="1">
      <alignment horizontal="center" vertical="center"/>
      <protection locked="0"/>
    </xf>
    <xf numFmtId="0" fontId="25" fillId="9" borderId="102" xfId="0" applyFont="1" applyFill="1" applyBorder="1" applyAlignment="1" applyProtection="1">
      <alignment horizontal="center" vertical="center"/>
      <protection locked="0"/>
    </xf>
    <xf numFmtId="0" fontId="26" fillId="8" borderId="101" xfId="0" applyFont="1" applyFill="1" applyBorder="1" applyAlignment="1">
      <alignment horizontal="center" vertical="center"/>
    </xf>
    <xf numFmtId="0" fontId="25" fillId="8" borderId="104" xfId="0" applyFont="1" applyFill="1" applyBorder="1" applyAlignment="1" applyProtection="1">
      <alignment horizontal="center" vertical="center"/>
      <protection locked="0"/>
    </xf>
    <xf numFmtId="0" fontId="25" fillId="9" borderId="105" xfId="0" applyFont="1" applyFill="1" applyBorder="1" applyAlignment="1" applyProtection="1">
      <alignment horizontal="center" vertical="center"/>
      <protection locked="0"/>
    </xf>
    <xf numFmtId="0" fontId="25" fillId="0" borderId="100" xfId="0" applyFont="1" applyBorder="1" applyAlignment="1" applyProtection="1">
      <alignment horizontal="center"/>
      <protection locked="0"/>
    </xf>
    <xf numFmtId="0" fontId="25" fillId="8" borderId="101" xfId="0" applyFont="1" applyFill="1" applyBorder="1" applyAlignment="1" applyProtection="1">
      <alignment horizontal="center"/>
      <protection locked="0"/>
    </xf>
    <xf numFmtId="0" fontId="25" fillId="8" borderId="100" xfId="0" applyFont="1" applyFill="1" applyBorder="1" applyAlignment="1" applyProtection="1">
      <alignment horizontal="center"/>
      <protection locked="0"/>
    </xf>
    <xf numFmtId="0" fontId="0" fillId="0" borderId="100" xfId="0" applyFont="1" applyBorder="1" applyAlignment="1" applyProtection="1">
      <alignment horizontal="center"/>
      <protection locked="0"/>
    </xf>
    <xf numFmtId="0" fontId="0" fillId="8" borderId="100" xfId="0" applyFont="1" applyFill="1" applyBorder="1" applyAlignment="1" applyProtection="1">
      <alignment horizontal="center"/>
      <protection locked="0"/>
    </xf>
    <xf numFmtId="0" fontId="0" fillId="0" borderId="101" xfId="0" applyFont="1" applyBorder="1" applyAlignment="1" applyProtection="1">
      <alignment horizontal="center"/>
      <protection locked="0"/>
    </xf>
    <xf numFmtId="0" fontId="13" fillId="0" borderId="106" xfId="0" applyFont="1" applyFill="1" applyBorder="1" applyAlignment="1" applyProtection="1">
      <alignment horizontal="center" vertical="center"/>
      <protection locked="0"/>
    </xf>
    <xf numFmtId="0" fontId="13" fillId="2" borderId="107" xfId="0" applyFont="1" applyFill="1" applyBorder="1" applyAlignment="1" applyProtection="1">
      <alignment horizontal="center" vertical="center"/>
      <protection locked="0"/>
    </xf>
    <xf numFmtId="0" fontId="13" fillId="0" borderId="107" xfId="0" applyFont="1" applyFill="1" applyBorder="1" applyAlignment="1" applyProtection="1">
      <alignment horizontal="center" vertical="center"/>
      <protection locked="0"/>
    </xf>
    <xf numFmtId="0" fontId="13" fillId="5" borderId="107" xfId="0" applyFont="1" applyFill="1" applyBorder="1" applyAlignment="1" applyProtection="1">
      <alignment horizontal="center" vertical="center"/>
      <protection locked="0"/>
    </xf>
    <xf numFmtId="0" fontId="13" fillId="5" borderId="108" xfId="0" applyFont="1" applyFill="1" applyBorder="1" applyAlignment="1" applyProtection="1">
      <alignment horizontal="center" vertical="center"/>
      <protection locked="0"/>
    </xf>
    <xf numFmtId="0" fontId="13" fillId="2" borderId="109" xfId="0" applyFont="1" applyFill="1" applyBorder="1" applyAlignment="1" applyProtection="1">
      <alignment horizontal="center" vertical="center"/>
      <protection locked="0"/>
    </xf>
    <xf numFmtId="0" fontId="13" fillId="2" borderId="110" xfId="0" applyFont="1" applyFill="1" applyBorder="1" applyAlignment="1" applyProtection="1">
      <alignment horizontal="center" vertical="center"/>
      <protection locked="0"/>
    </xf>
    <xf numFmtId="0" fontId="13" fillId="5" borderId="109" xfId="0" applyFont="1" applyFill="1" applyBorder="1" applyAlignment="1" applyProtection="1">
      <alignment horizontal="center" vertical="center"/>
      <protection locked="0"/>
    </xf>
    <xf numFmtId="0" fontId="17" fillId="2" borderId="108" xfId="0" applyFont="1" applyFill="1" applyBorder="1" applyAlignment="1">
      <alignment horizontal="center" vertical="center"/>
    </xf>
    <xf numFmtId="0" fontId="13" fillId="2" borderId="111" xfId="0" applyFont="1" applyFill="1" applyBorder="1" applyAlignment="1" applyProtection="1">
      <alignment horizontal="center" vertical="center"/>
      <protection locked="0"/>
    </xf>
    <xf numFmtId="0" fontId="13" fillId="5" borderId="112" xfId="0" applyFont="1" applyFill="1" applyBorder="1" applyAlignment="1" applyProtection="1">
      <alignment horizontal="center" vertical="center"/>
      <protection locked="0"/>
    </xf>
    <xf numFmtId="0" fontId="13" fillId="0" borderId="107" xfId="0" applyFont="1" applyFill="1" applyBorder="1" applyAlignment="1" applyProtection="1">
      <alignment horizontal="center"/>
      <protection locked="0"/>
    </xf>
    <xf numFmtId="0" fontId="13" fillId="2" borderId="108" xfId="0" applyFont="1" applyFill="1" applyBorder="1" applyAlignment="1" applyProtection="1">
      <alignment horizontal="center"/>
      <protection locked="0"/>
    </xf>
    <xf numFmtId="0" fontId="13" fillId="2" borderId="107" xfId="0" applyFont="1" applyFill="1" applyBorder="1" applyAlignment="1" applyProtection="1">
      <alignment horizontal="center"/>
      <protection locked="0"/>
    </xf>
    <xf numFmtId="0" fontId="0" fillId="0" borderId="107" xfId="0" applyFont="1" applyFill="1" applyBorder="1" applyAlignment="1" applyProtection="1">
      <alignment horizontal="center"/>
      <protection locked="0"/>
    </xf>
    <xf numFmtId="0" fontId="0" fillId="2" borderId="107" xfId="0" applyFont="1" applyFill="1" applyBorder="1" applyAlignment="1" applyProtection="1">
      <alignment horizontal="center"/>
      <protection locked="0"/>
    </xf>
    <xf numFmtId="0" fontId="0" fillId="0" borderId="108" xfId="0" applyFont="1" applyFill="1" applyBorder="1" applyAlignment="1" applyProtection="1">
      <alignment horizontal="center"/>
      <protection locked="0"/>
    </xf>
    <xf numFmtId="0" fontId="25" fillId="0" borderId="113" xfId="0" applyFont="1" applyBorder="1" applyAlignment="1" applyProtection="1">
      <alignment horizontal="center" vertical="center"/>
      <protection locked="0"/>
    </xf>
    <xf numFmtId="0" fontId="25" fillId="0" borderId="114" xfId="0" applyFont="1" applyBorder="1" applyAlignment="1" applyProtection="1">
      <alignment horizontal="center" vertical="center"/>
      <protection locked="0"/>
    </xf>
    <xf numFmtId="0" fontId="25" fillId="8" borderId="115" xfId="0" applyFont="1" applyFill="1" applyBorder="1" applyAlignment="1" applyProtection="1">
      <alignment horizontal="center" vertical="center"/>
      <protection locked="0"/>
    </xf>
    <xf numFmtId="0" fontId="25" fillId="8" borderId="116" xfId="0" applyFont="1" applyFill="1" applyBorder="1" applyAlignment="1" applyProtection="1">
      <alignment horizontal="center" vertical="center"/>
      <protection locked="0"/>
    </xf>
    <xf numFmtId="0" fontId="25" fillId="0" borderId="115" xfId="0" applyFont="1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/>
    </xf>
    <xf numFmtId="0" fontId="25" fillId="9" borderId="115" xfId="0" applyFont="1" applyFill="1" applyBorder="1" applyAlignment="1" applyProtection="1">
      <alignment horizontal="center" vertical="center"/>
      <protection locked="0"/>
    </xf>
    <xf numFmtId="0" fontId="25" fillId="0" borderId="116" xfId="0" applyFont="1" applyBorder="1" applyAlignment="1" applyProtection="1">
      <alignment horizontal="center" vertical="center"/>
      <protection locked="0"/>
    </xf>
    <xf numFmtId="0" fontId="25" fillId="9" borderId="117" xfId="0" applyFont="1" applyFill="1" applyBorder="1" applyAlignment="1" applyProtection="1">
      <alignment horizontal="center" vertical="center"/>
      <protection locked="0"/>
    </xf>
    <xf numFmtId="0" fontId="25" fillId="9" borderId="118" xfId="0" applyFont="1" applyFill="1" applyBorder="1" applyAlignment="1" applyProtection="1">
      <alignment horizontal="center" vertical="center"/>
      <protection locked="0"/>
    </xf>
    <xf numFmtId="0" fontId="25" fillId="9" borderId="116" xfId="0" applyFont="1" applyFill="1" applyBorder="1" applyAlignment="1" applyProtection="1">
      <alignment horizontal="center" vertical="center"/>
      <protection locked="0"/>
    </xf>
    <xf numFmtId="0" fontId="25" fillId="8" borderId="97" xfId="0" applyFont="1" applyFill="1" applyBorder="1" applyAlignment="1" applyProtection="1">
      <alignment horizontal="center" vertical="center"/>
      <protection locked="0"/>
    </xf>
    <xf numFmtId="0" fontId="25" fillId="8" borderId="98" xfId="0" applyFont="1" applyFill="1" applyBorder="1" applyAlignment="1" applyProtection="1">
      <alignment horizontal="center" vertical="center"/>
      <protection locked="0"/>
    </xf>
    <xf numFmtId="0" fontId="25" fillId="8" borderId="119" xfId="0" applyFont="1" applyFill="1" applyBorder="1" applyAlignment="1" applyProtection="1">
      <alignment horizontal="center" vertical="center"/>
      <protection locked="0"/>
    </xf>
    <xf numFmtId="0" fontId="25" fillId="8" borderId="120" xfId="0" applyFont="1" applyFill="1" applyBorder="1" applyAlignment="1" applyProtection="1">
      <alignment horizontal="center" vertical="center"/>
      <protection locked="0"/>
    </xf>
    <xf numFmtId="0" fontId="25" fillId="9" borderId="97" xfId="0" applyFont="1" applyFill="1" applyBorder="1" applyAlignment="1" applyProtection="1">
      <alignment horizontal="center" vertical="center"/>
      <protection locked="0"/>
    </xf>
    <xf numFmtId="0" fontId="25" fillId="9" borderId="98" xfId="0" applyFont="1" applyFill="1" applyBorder="1" applyAlignment="1" applyProtection="1">
      <alignment horizontal="center" vertical="center"/>
      <protection locked="0"/>
    </xf>
    <xf numFmtId="0" fontId="26" fillId="8" borderId="117" xfId="0" applyFont="1" applyFill="1" applyBorder="1" applyAlignment="1">
      <alignment horizontal="center" vertical="center"/>
    </xf>
    <xf numFmtId="0" fontId="25" fillId="8" borderId="118" xfId="0" applyFont="1" applyFill="1" applyBorder="1" applyAlignment="1" applyProtection="1">
      <alignment horizontal="center" vertical="center"/>
      <protection locked="0"/>
    </xf>
    <xf numFmtId="0" fontId="25" fillId="8" borderId="121" xfId="0" applyFont="1" applyFill="1" applyBorder="1" applyAlignment="1" applyProtection="1">
      <alignment horizontal="center" vertical="center"/>
      <protection locked="0"/>
    </xf>
    <xf numFmtId="0" fontId="25" fillId="8" borderId="122" xfId="0" applyFont="1" applyFill="1" applyBorder="1" applyAlignment="1" applyProtection="1">
      <alignment horizontal="center" vertical="center"/>
      <protection locked="0"/>
    </xf>
    <xf numFmtId="0" fontId="25" fillId="9" borderId="123" xfId="0" applyFont="1" applyFill="1" applyBorder="1" applyAlignment="1" applyProtection="1">
      <alignment horizontal="center" vertical="center"/>
      <protection locked="0"/>
    </xf>
    <xf numFmtId="0" fontId="25" fillId="9" borderId="124" xfId="0" applyFont="1" applyFill="1" applyBorder="1" applyAlignment="1" applyProtection="1">
      <alignment horizontal="center" vertical="center"/>
      <protection locked="0"/>
    </xf>
    <xf numFmtId="0" fontId="25" fillId="0" borderId="115" xfId="0" applyFont="1" applyBorder="1" applyAlignment="1" applyProtection="1">
      <alignment horizontal="center"/>
      <protection locked="0"/>
    </xf>
    <xf numFmtId="0" fontId="25" fillId="0" borderId="116" xfId="0" applyFont="1" applyBorder="1" applyAlignment="1" applyProtection="1">
      <alignment horizontal="center"/>
      <protection locked="0"/>
    </xf>
    <xf numFmtId="0" fontId="25" fillId="8" borderId="117" xfId="0" applyFont="1" applyFill="1" applyBorder="1" applyAlignment="1" applyProtection="1">
      <alignment horizontal="center"/>
      <protection locked="0"/>
    </xf>
    <xf numFmtId="0" fontId="25" fillId="8" borderId="118" xfId="0" applyFont="1" applyFill="1" applyBorder="1" applyAlignment="1" applyProtection="1">
      <alignment horizontal="center"/>
      <protection locked="0"/>
    </xf>
    <xf numFmtId="0" fontId="25" fillId="8" borderId="115" xfId="0" applyFont="1" applyFill="1" applyBorder="1" applyAlignment="1" applyProtection="1">
      <alignment horizontal="center"/>
      <protection locked="0"/>
    </xf>
    <xf numFmtId="0" fontId="25" fillId="8" borderId="116" xfId="0" applyFont="1" applyFill="1" applyBorder="1" applyAlignment="1" applyProtection="1">
      <alignment horizontal="center"/>
      <protection locked="0"/>
    </xf>
    <xf numFmtId="0" fontId="0" fillId="0" borderId="115" xfId="0" applyFont="1" applyBorder="1" applyAlignment="1" applyProtection="1">
      <alignment horizontal="center"/>
      <protection locked="0"/>
    </xf>
    <xf numFmtId="0" fontId="0" fillId="0" borderId="116" xfId="0" applyFont="1" applyBorder="1" applyAlignment="1" applyProtection="1">
      <alignment horizontal="center"/>
      <protection locked="0"/>
    </xf>
    <xf numFmtId="0" fontId="0" fillId="8" borderId="115" xfId="0" applyFont="1" applyFill="1" applyBorder="1" applyAlignment="1" applyProtection="1">
      <alignment horizontal="center"/>
      <protection locked="0"/>
    </xf>
    <xf numFmtId="0" fontId="0" fillId="8" borderId="116" xfId="0" applyFont="1" applyFill="1" applyBorder="1" applyAlignment="1" applyProtection="1">
      <alignment horizontal="center"/>
      <protection locked="0"/>
    </xf>
    <xf numFmtId="0" fontId="0" fillId="0" borderId="97" xfId="0" applyFont="1" applyBorder="1" applyAlignment="1" applyProtection="1">
      <alignment horizontal="center"/>
      <protection locked="0"/>
    </xf>
    <xf numFmtId="0" fontId="0" fillId="0" borderId="98" xfId="0" applyFont="1" applyBorder="1" applyAlignment="1" applyProtection="1">
      <alignment horizontal="center"/>
      <protection locked="0"/>
    </xf>
    <xf numFmtId="0" fontId="30" fillId="0" borderId="0" xfId="0" applyFont="1" applyAlignment="1">
      <alignment vertical="center"/>
    </xf>
    <xf numFmtId="0" fontId="30" fillId="0" borderId="128" xfId="0" applyFont="1" applyFill="1" applyBorder="1" applyAlignment="1">
      <alignment horizontal="center" vertical="center"/>
    </xf>
    <xf numFmtId="0" fontId="30" fillId="0" borderId="129" xfId="0" applyFont="1" applyFill="1" applyBorder="1" applyAlignment="1">
      <alignment horizontal="center" vertical="center"/>
    </xf>
    <xf numFmtId="0" fontId="30" fillId="0" borderId="130" xfId="0" applyFont="1" applyFill="1" applyBorder="1" applyAlignment="1">
      <alignment horizontal="center" vertical="center"/>
    </xf>
    <xf numFmtId="0" fontId="29" fillId="0" borderId="131" xfId="0" applyFont="1" applyFill="1" applyBorder="1" applyAlignment="1" applyProtection="1">
      <alignment horizontal="center" vertical="center"/>
      <protection locked="0"/>
    </xf>
    <xf numFmtId="0" fontId="30" fillId="0" borderId="132" xfId="0" applyFont="1" applyFill="1" applyBorder="1" applyAlignment="1">
      <alignment horizontal="center" vertical="center"/>
    </xf>
    <xf numFmtId="0" fontId="30" fillId="0" borderId="133" xfId="0" applyFont="1" applyBorder="1" applyAlignment="1">
      <alignment vertical="center"/>
    </xf>
    <xf numFmtId="0" fontId="29" fillId="0" borderId="134" xfId="0" applyFont="1" applyFill="1" applyBorder="1" applyAlignment="1" applyProtection="1">
      <alignment horizontal="center" vertical="center"/>
      <protection locked="0"/>
    </xf>
    <xf numFmtId="0" fontId="30" fillId="0" borderId="135" xfId="0" applyFont="1" applyBorder="1" applyAlignment="1">
      <alignment vertical="center"/>
    </xf>
    <xf numFmtId="0" fontId="29" fillId="0" borderId="136" xfId="0" applyFont="1" applyFill="1" applyBorder="1" applyAlignment="1" applyProtection="1">
      <alignment horizontal="center" vertical="center"/>
      <protection locked="0"/>
    </xf>
    <xf numFmtId="0" fontId="30" fillId="0" borderId="137" xfId="0" applyFont="1" applyFill="1" applyBorder="1" applyAlignment="1">
      <alignment horizontal="center" vertical="center"/>
    </xf>
    <xf numFmtId="0" fontId="30" fillId="0" borderId="138" xfId="0" applyFont="1" applyBorder="1" applyAlignment="1">
      <alignment vertical="center"/>
    </xf>
    <xf numFmtId="0" fontId="29" fillId="0" borderId="131" xfId="0" applyFont="1" applyBorder="1" applyAlignment="1" applyProtection="1">
      <alignment horizontal="center" vertical="center"/>
      <protection locked="0"/>
    </xf>
    <xf numFmtId="0" fontId="29" fillId="0" borderId="134" xfId="0" applyFont="1" applyBorder="1" applyAlignment="1" applyProtection="1">
      <alignment horizontal="center" vertical="center"/>
      <protection locked="0"/>
    </xf>
    <xf numFmtId="0" fontId="29" fillId="0" borderId="136" xfId="0" applyFont="1" applyBorder="1" applyAlignment="1" applyProtection="1">
      <alignment horizontal="center" vertical="center"/>
      <protection locked="0"/>
    </xf>
    <xf numFmtId="0" fontId="30" fillId="0" borderId="131" xfId="0" applyFont="1" applyBorder="1" applyAlignment="1">
      <alignment horizontal="center" vertical="center"/>
    </xf>
    <xf numFmtId="0" fontId="30" fillId="0" borderId="132" xfId="0" applyFont="1" applyBorder="1" applyAlignment="1">
      <alignment horizontal="center" vertical="center"/>
    </xf>
    <xf numFmtId="0" fontId="30" fillId="0" borderId="133" xfId="0" applyFont="1" applyBorder="1" applyAlignment="1">
      <alignment horizontal="center" vertical="center"/>
    </xf>
    <xf numFmtId="0" fontId="29" fillId="0" borderId="139" xfId="0" applyFont="1" applyFill="1" applyBorder="1" applyAlignment="1" applyProtection="1">
      <alignment horizontal="center" vertical="center"/>
      <protection locked="0"/>
    </xf>
    <xf numFmtId="0" fontId="30" fillId="0" borderId="140" xfId="0" applyFont="1" applyBorder="1" applyAlignment="1">
      <alignment vertical="center"/>
    </xf>
    <xf numFmtId="0" fontId="29" fillId="0" borderId="141" xfId="0" applyFont="1" applyFill="1" applyBorder="1" applyAlignment="1" applyProtection="1">
      <alignment horizontal="center" vertical="center"/>
      <protection locked="0"/>
    </xf>
    <xf numFmtId="0" fontId="30" fillId="0" borderId="142" xfId="0" applyFont="1" applyBorder="1" applyAlignment="1">
      <alignment vertical="center"/>
    </xf>
    <xf numFmtId="0" fontId="31" fillId="0" borderId="139" xfId="0" applyFont="1" applyBorder="1" applyAlignment="1" applyProtection="1">
      <alignment horizontal="center" vertical="center"/>
      <protection locked="0"/>
    </xf>
    <xf numFmtId="0" fontId="31" fillId="0" borderId="134" xfId="0" applyFont="1" applyBorder="1" applyAlignment="1" applyProtection="1">
      <alignment horizontal="center" vertical="center"/>
      <protection locked="0"/>
    </xf>
    <xf numFmtId="0" fontId="31" fillId="0" borderId="143" xfId="0" applyFont="1" applyBorder="1" applyAlignment="1" applyProtection="1">
      <alignment horizontal="center" vertical="center"/>
      <protection locked="0"/>
    </xf>
    <xf numFmtId="0" fontId="30" fillId="0" borderId="144" xfId="0" applyFont="1" applyFill="1" applyBorder="1" applyAlignment="1">
      <alignment horizontal="center" vertical="center"/>
    </xf>
    <xf numFmtId="0" fontId="30" fillId="0" borderId="145" xfId="0" applyFont="1" applyBorder="1" applyAlignment="1">
      <alignment vertical="center"/>
    </xf>
    <xf numFmtId="0" fontId="29" fillId="10" borderId="141" xfId="0" applyFont="1" applyFill="1" applyBorder="1" applyAlignment="1" applyProtection="1">
      <alignment horizontal="center" vertical="center"/>
      <protection locked="0"/>
    </xf>
    <xf numFmtId="0" fontId="30" fillId="10" borderId="130" xfId="0" applyFont="1" applyFill="1" applyBorder="1" applyAlignment="1">
      <alignment horizontal="center" vertical="center"/>
    </xf>
    <xf numFmtId="0" fontId="30" fillId="10" borderId="142" xfId="0" applyFont="1" applyFill="1" applyBorder="1" applyAlignment="1">
      <alignment vertical="center"/>
    </xf>
    <xf numFmtId="0" fontId="13" fillId="2" borderId="147" xfId="0" applyFont="1" applyFill="1" applyBorder="1" applyAlignment="1" applyProtection="1">
      <alignment horizontal="center" vertical="center"/>
      <protection locked="0"/>
    </xf>
    <xf numFmtId="0" fontId="5" fillId="0" borderId="94" xfId="0" applyFont="1" applyFill="1" applyBorder="1" applyAlignment="1" applyProtection="1">
      <alignment horizontal="center" vertical="center" textRotation="90"/>
      <protection locked="0"/>
    </xf>
    <xf numFmtId="0" fontId="5" fillId="0" borderId="86" xfId="0" applyFont="1" applyFill="1" applyBorder="1" applyAlignment="1" applyProtection="1">
      <alignment horizontal="center" vertical="center" textRotation="90"/>
      <protection locked="0"/>
    </xf>
    <xf numFmtId="0" fontId="5" fillId="0" borderId="89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90"/>
    </xf>
    <xf numFmtId="0" fontId="5" fillId="0" borderId="3" xfId="0" applyFont="1" applyBorder="1" applyAlignment="1" applyProtection="1">
      <alignment horizontal="center" vertical="center" textRotation="90"/>
      <protection locked="0"/>
    </xf>
    <xf numFmtId="0" fontId="5" fillId="0" borderId="3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4" fillId="0" borderId="38" xfId="0" applyFont="1" applyBorder="1" applyAlignment="1" applyProtection="1">
      <alignment horizontal="center" vertical="center" textRotation="90"/>
      <protection locked="0"/>
    </xf>
    <xf numFmtId="0" fontId="24" fillId="0" borderId="93" xfId="0" applyFont="1" applyBorder="1" applyAlignment="1" applyProtection="1">
      <alignment horizontal="center" vertical="center" textRotation="90"/>
      <protection locked="0"/>
    </xf>
    <xf numFmtId="0" fontId="24" fillId="0" borderId="95" xfId="0" applyFont="1" applyBorder="1" applyAlignment="1" applyProtection="1">
      <alignment horizontal="center" vertical="center" textRotation="90"/>
      <protection locked="0"/>
    </xf>
    <xf numFmtId="0" fontId="24" fillId="0" borderId="97" xfId="0" applyFont="1" applyBorder="1" applyAlignment="1" applyProtection="1">
      <alignment horizontal="center" vertical="center" textRotation="90"/>
      <protection locked="0"/>
    </xf>
    <xf numFmtId="0" fontId="24" fillId="0" borderId="96" xfId="0" applyFont="1" applyBorder="1" applyAlignment="1" applyProtection="1">
      <alignment horizontal="center" vertical="center" textRotation="90"/>
      <protection locked="0"/>
    </xf>
    <xf numFmtId="0" fontId="24" fillId="0" borderId="98" xfId="0" applyFont="1" applyBorder="1" applyAlignment="1" applyProtection="1">
      <alignment horizontal="center" vertical="center" textRotation="90"/>
      <protection locked="0"/>
    </xf>
    <xf numFmtId="0" fontId="5" fillId="0" borderId="87" xfId="0" applyFont="1" applyFill="1" applyBorder="1" applyAlignment="1" applyProtection="1">
      <alignment horizontal="center" vertical="center" textRotation="90"/>
      <protection locked="0"/>
    </xf>
    <xf numFmtId="0" fontId="5" fillId="0" borderId="90" xfId="0" applyFont="1" applyFill="1" applyBorder="1" applyAlignment="1" applyProtection="1">
      <alignment horizontal="center" vertical="center" textRotation="90"/>
      <protection locked="0"/>
    </xf>
    <xf numFmtId="0" fontId="5" fillId="0" borderId="88" xfId="0" applyFont="1" applyFill="1" applyBorder="1" applyAlignment="1" applyProtection="1">
      <alignment horizontal="center" vertical="center" textRotation="90"/>
      <protection locked="0"/>
    </xf>
    <xf numFmtId="0" fontId="5" fillId="0" borderId="91" xfId="0" applyFont="1" applyFill="1" applyBorder="1" applyAlignment="1" applyProtection="1">
      <alignment horizontal="center" vertical="center" textRotation="90"/>
      <protection locked="0"/>
    </xf>
    <xf numFmtId="0" fontId="5" fillId="10" borderId="84" xfId="0" applyFont="1" applyFill="1" applyBorder="1" applyAlignment="1" applyProtection="1">
      <alignment horizontal="center" vertical="center" textRotation="90"/>
      <protection locked="0"/>
    </xf>
    <xf numFmtId="0" fontId="5" fillId="0" borderId="127" xfId="0" applyFont="1" applyBorder="1" applyAlignment="1" applyProtection="1">
      <alignment horizontal="center" vertical="center" textRotation="90"/>
      <protection locked="0"/>
    </xf>
    <xf numFmtId="0" fontId="5" fillId="0" borderId="91" xfId="0" applyFont="1" applyBorder="1" applyAlignment="1" applyProtection="1">
      <alignment horizontal="center" vertical="center" textRotation="90"/>
      <protection locked="0"/>
    </xf>
    <xf numFmtId="0" fontId="5" fillId="0" borderId="46" xfId="0" applyFont="1" applyFill="1" applyBorder="1" applyAlignment="1" applyProtection="1">
      <alignment horizontal="center" vertical="center" textRotation="90"/>
      <protection locked="0"/>
    </xf>
    <xf numFmtId="0" fontId="5" fillId="0" borderId="126" xfId="0" applyFont="1" applyBorder="1" applyAlignment="1" applyProtection="1">
      <alignment horizontal="center" vertical="center" textRotation="90"/>
      <protection locked="0"/>
    </xf>
    <xf numFmtId="0" fontId="5" fillId="0" borderId="90" xfId="0" applyFont="1" applyBorder="1" applyAlignment="1" applyProtection="1">
      <alignment horizontal="center" vertical="center" textRotation="90"/>
      <protection locked="0"/>
    </xf>
    <xf numFmtId="0" fontId="5" fillId="0" borderId="125" xfId="0" applyFont="1" applyBorder="1" applyAlignment="1" applyProtection="1">
      <alignment horizontal="center" vertical="center" textRotation="90"/>
      <protection locked="0"/>
    </xf>
    <xf numFmtId="0" fontId="5" fillId="0" borderId="89" xfId="0" applyFont="1" applyBorder="1" applyAlignment="1" applyProtection="1">
      <alignment horizontal="center" vertical="center" textRotation="90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textRotation="90"/>
    </xf>
    <xf numFmtId="0" fontId="0" fillId="0" borderId="2" xfId="0" applyNumberFormat="1" applyFont="1" applyFill="1" applyBorder="1" applyAlignment="1">
      <alignment horizontal="center" vertical="center" textRotation="90"/>
    </xf>
    <xf numFmtId="0" fontId="0" fillId="0" borderId="22" xfId="0" applyFont="1" applyFill="1" applyBorder="1" applyAlignment="1">
      <alignment horizontal="center" vertical="center" textRotation="90"/>
    </xf>
    <xf numFmtId="0" fontId="0" fillId="0" borderId="31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0" fillId="0" borderId="146" xfId="0" applyFont="1" applyBorder="1" applyAlignment="1">
      <alignment horizontal="center" vertical="center"/>
    </xf>
  </cellXfs>
  <cellStyles count="5">
    <cellStyle name="En-tête" xfId="1" xr:uid="{00000000-0005-0000-0000-000000000000}"/>
    <cellStyle name="Normal" xfId="0" builtinId="0"/>
    <cellStyle name="Résultat" xfId="2" xr:uid="{00000000-0005-0000-0000-000002000000}"/>
    <cellStyle name="Résultat2" xfId="3" xr:uid="{00000000-0005-0000-0000-000003000000}"/>
    <cellStyle name="Titre1" xfId="4" xr:uid="{00000000-0005-0000-0000-000004000000}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1322296</xdr:colOff>
      <xdr:row>2</xdr:row>
      <xdr:rowOff>145677</xdr:rowOff>
    </xdr:from>
    <xdr:to>
      <xdr:col>1</xdr:col>
      <xdr:colOff>1047809</xdr:colOff>
      <xdr:row>2</xdr:row>
      <xdr:rowOff>1360857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2296" y="784412"/>
          <a:ext cx="1148660" cy="1215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65536"/>
  <sheetViews>
    <sheetView topLeftCell="A25" zoomScale="85" zoomScaleNormal="85" workbookViewId="0">
      <selection activeCell="AM11" sqref="AL11:AM11"/>
    </sheetView>
  </sheetViews>
  <sheetFormatPr baseColWidth="10" defaultColWidth="11" defaultRowHeight="20.100000000000001" customHeight="1" x14ac:dyDescent="0.2"/>
  <cols>
    <col min="1" max="1" width="21.28515625" customWidth="1"/>
    <col min="2" max="2" width="36.85546875" customWidth="1"/>
    <col min="3" max="3" width="8.28515625" customWidth="1"/>
    <col min="4" max="4" width="13.28515625" customWidth="1"/>
    <col min="5" max="5" width="9.5703125" style="1" customWidth="1"/>
    <col min="6" max="6" width="8" style="1" customWidth="1"/>
    <col min="7" max="7" width="11" style="1"/>
    <col min="8" max="8" width="11.5703125" style="1" customWidth="1"/>
    <col min="9" max="9" width="11" style="1"/>
    <col min="10" max="11" width="8.85546875" style="1" customWidth="1"/>
    <col min="12" max="12" width="7.5703125" style="1" customWidth="1"/>
    <col min="13" max="14" width="7.85546875" style="1" customWidth="1"/>
    <col min="15" max="15" width="7.85546875" style="1" bestFit="1" customWidth="1"/>
    <col min="16" max="16" width="7.5703125" style="1" customWidth="1"/>
    <col min="17" max="17" width="7.85546875" style="1" customWidth="1"/>
    <col min="18" max="18" width="7.85546875" style="1" bestFit="1" customWidth="1"/>
    <col min="19" max="19" width="7.5703125" style="1" customWidth="1"/>
    <col min="20" max="20" width="7.28515625" style="1" customWidth="1"/>
    <col min="21" max="24" width="7.28515625" style="137" customWidth="1"/>
    <col min="25" max="25" width="7.5703125" style="1" customWidth="1"/>
    <col min="26" max="26" width="8.28515625" style="1" customWidth="1"/>
    <col min="27" max="27" width="10.42578125" style="1" customWidth="1"/>
    <col min="28" max="28" width="7.28515625" customWidth="1"/>
  </cols>
  <sheetData>
    <row r="1" spans="1:68" ht="12.75" customHeight="1" thickTop="1" thickBot="1" x14ac:dyDescent="0.25">
      <c r="A1" s="380" t="s">
        <v>119</v>
      </c>
      <c r="B1" s="380"/>
      <c r="C1" s="380"/>
      <c r="D1" s="380"/>
      <c r="E1" s="380"/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42" t="s">
        <v>0</v>
      </c>
      <c r="N1" s="242" t="s">
        <v>0</v>
      </c>
      <c r="O1" s="2" t="s">
        <v>0</v>
      </c>
      <c r="P1" s="242" t="s">
        <v>0</v>
      </c>
      <c r="Q1" s="242" t="s">
        <v>0</v>
      </c>
      <c r="R1" s="242" t="s">
        <v>0</v>
      </c>
      <c r="S1" s="2" t="s">
        <v>0</v>
      </c>
      <c r="T1" s="2" t="s">
        <v>0</v>
      </c>
      <c r="U1" s="2" t="s">
        <v>0</v>
      </c>
      <c r="V1" s="242" t="s">
        <v>0</v>
      </c>
      <c r="W1" s="242" t="s">
        <v>0</v>
      </c>
      <c r="X1" s="242" t="s">
        <v>0</v>
      </c>
      <c r="Y1" s="242" t="s">
        <v>0</v>
      </c>
      <c r="Z1" s="3"/>
      <c r="AA1" s="3"/>
    </row>
    <row r="2" spans="1:68" ht="38.450000000000003" customHeight="1" thickTop="1" x14ac:dyDescent="0.2">
      <c r="A2" s="380"/>
      <c r="B2" s="380"/>
      <c r="C2" s="380"/>
      <c r="D2" s="380"/>
      <c r="E2" s="380"/>
      <c r="F2" s="381" t="s">
        <v>1</v>
      </c>
      <c r="G2" s="382" t="s">
        <v>137</v>
      </c>
      <c r="H2" s="383" t="s">
        <v>120</v>
      </c>
      <c r="I2" s="382" t="s">
        <v>138</v>
      </c>
      <c r="J2" s="383" t="s">
        <v>121</v>
      </c>
      <c r="K2" s="385" t="s">
        <v>122</v>
      </c>
      <c r="L2" s="386" t="s">
        <v>123</v>
      </c>
      <c r="M2" s="387" t="s">
        <v>124</v>
      </c>
      <c r="N2" s="389" t="s">
        <v>125</v>
      </c>
      <c r="O2" s="377" t="s">
        <v>126</v>
      </c>
      <c r="P2" s="378" t="s">
        <v>127</v>
      </c>
      <c r="Q2" s="391" t="s">
        <v>128</v>
      </c>
      <c r="R2" s="393" t="s">
        <v>129</v>
      </c>
      <c r="S2" s="395" t="s">
        <v>130</v>
      </c>
      <c r="T2" s="383" t="s">
        <v>131</v>
      </c>
      <c r="U2" s="398" t="s">
        <v>132</v>
      </c>
      <c r="V2" s="401" t="s">
        <v>133</v>
      </c>
      <c r="W2" s="399" t="s">
        <v>134</v>
      </c>
      <c r="X2" s="399" t="s">
        <v>135</v>
      </c>
      <c r="Y2" s="396" t="s">
        <v>136</v>
      </c>
      <c r="Z2" s="3"/>
      <c r="AA2" s="3"/>
    </row>
    <row r="3" spans="1:68" ht="108.75" customHeight="1" thickBot="1" x14ac:dyDescent="0.25">
      <c r="A3" s="384" t="s">
        <v>118</v>
      </c>
      <c r="B3" s="384"/>
      <c r="C3" s="384"/>
      <c r="D3" s="384"/>
      <c r="E3" s="384"/>
      <c r="F3" s="381"/>
      <c r="G3" s="382"/>
      <c r="H3" s="383"/>
      <c r="I3" s="382"/>
      <c r="J3" s="383"/>
      <c r="K3" s="385"/>
      <c r="L3" s="386"/>
      <c r="M3" s="388"/>
      <c r="N3" s="390"/>
      <c r="O3" s="377"/>
      <c r="P3" s="379"/>
      <c r="Q3" s="392"/>
      <c r="R3" s="394"/>
      <c r="S3" s="395"/>
      <c r="T3" s="383"/>
      <c r="U3" s="398"/>
      <c r="V3" s="402"/>
      <c r="W3" s="400"/>
      <c r="X3" s="400"/>
      <c r="Y3" s="397"/>
      <c r="Z3" s="3"/>
      <c r="AA3" s="3"/>
      <c r="AB3" s="3"/>
    </row>
    <row r="4" spans="1:68" ht="12.75" customHeight="1" thickTop="1" thickBot="1" x14ac:dyDescent="0.25">
      <c r="A4" s="4"/>
      <c r="B4" s="3"/>
      <c r="C4" s="5" t="s">
        <v>2</v>
      </c>
      <c r="D4" s="5" t="s">
        <v>3</v>
      </c>
      <c r="E4" s="5" t="s">
        <v>4</v>
      </c>
      <c r="F4" s="403" t="s">
        <v>5</v>
      </c>
      <c r="G4" s="403"/>
      <c r="H4" s="403"/>
      <c r="I4" s="403"/>
      <c r="J4" s="403"/>
      <c r="K4" s="403"/>
      <c r="L4" s="403"/>
      <c r="M4" s="404"/>
      <c r="N4" s="404"/>
      <c r="O4" s="403"/>
      <c r="P4" s="404"/>
      <c r="Q4" s="404"/>
      <c r="R4" s="404"/>
      <c r="S4" s="403"/>
      <c r="T4" s="403"/>
      <c r="U4" s="403"/>
      <c r="V4" s="404"/>
      <c r="W4" s="404"/>
      <c r="X4" s="404"/>
      <c r="Y4" s="404"/>
      <c r="Z4" s="5" t="s">
        <v>6</v>
      </c>
      <c r="AA4" s="5" t="s">
        <v>7</v>
      </c>
      <c r="AB4" s="5" t="s">
        <v>8</v>
      </c>
    </row>
    <row r="5" spans="1:68" ht="18.2" customHeight="1" thickTop="1" thickBot="1" x14ac:dyDescent="0.25">
      <c r="A5" s="405" t="s">
        <v>9</v>
      </c>
      <c r="B5" s="6" t="s">
        <v>10</v>
      </c>
      <c r="C5" s="7">
        <v>20.52</v>
      </c>
      <c r="D5" s="8" t="s">
        <v>11</v>
      </c>
      <c r="E5" s="9" t="s">
        <v>12</v>
      </c>
      <c r="F5" s="10">
        <v>3</v>
      </c>
      <c r="G5" s="138">
        <v>12</v>
      </c>
      <c r="H5" s="11"/>
      <c r="I5" s="138"/>
      <c r="J5" s="11">
        <v>4</v>
      </c>
      <c r="K5" s="150"/>
      <c r="L5" s="277">
        <v>3</v>
      </c>
      <c r="M5" s="311"/>
      <c r="N5" s="312"/>
      <c r="O5" s="294"/>
      <c r="P5" s="261"/>
      <c r="Q5" s="262"/>
      <c r="R5" s="263"/>
      <c r="S5" s="243"/>
      <c r="T5" s="11"/>
      <c r="U5" s="168"/>
      <c r="V5" s="202"/>
      <c r="W5" s="203"/>
      <c r="X5" s="203"/>
      <c r="Y5" s="204"/>
      <c r="Z5" s="188" t="s">
        <v>13</v>
      </c>
      <c r="AA5" s="12">
        <f t="shared" ref="AA5:AA48" si="0">SUM(G5:Y5)</f>
        <v>19</v>
      </c>
      <c r="AB5" s="406" t="s">
        <v>14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68" ht="18.2" customHeight="1" thickTop="1" thickBot="1" x14ac:dyDescent="0.25">
      <c r="A6" s="405"/>
      <c r="B6" s="13" t="s">
        <v>15</v>
      </c>
      <c r="C6" s="14">
        <v>20.52</v>
      </c>
      <c r="D6" s="15" t="s">
        <v>11</v>
      </c>
      <c r="E6" s="16" t="s">
        <v>12</v>
      </c>
      <c r="F6" s="17">
        <v>3</v>
      </c>
      <c r="G6" s="18"/>
      <c r="H6" s="18"/>
      <c r="I6" s="18">
        <v>6</v>
      </c>
      <c r="J6" s="18"/>
      <c r="K6" s="151">
        <v>3</v>
      </c>
      <c r="L6" s="278"/>
      <c r="M6" s="313"/>
      <c r="N6" s="314"/>
      <c r="O6" s="295"/>
      <c r="P6" s="205"/>
      <c r="Q6" s="18"/>
      <c r="R6" s="206"/>
      <c r="S6" s="244"/>
      <c r="T6" s="18"/>
      <c r="U6" s="169"/>
      <c r="V6" s="205"/>
      <c r="W6" s="18"/>
      <c r="X6" s="18"/>
      <c r="Y6" s="206"/>
      <c r="Z6" s="189" t="s">
        <v>16</v>
      </c>
      <c r="AA6" s="12">
        <f t="shared" si="0"/>
        <v>9</v>
      </c>
      <c r="AB6" s="406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8.2" customHeight="1" thickTop="1" thickBot="1" x14ac:dyDescent="0.25">
      <c r="A7" s="405"/>
      <c r="B7" s="19" t="s">
        <v>17</v>
      </c>
      <c r="C7" s="7">
        <v>20.52</v>
      </c>
      <c r="D7" s="8" t="s">
        <v>11</v>
      </c>
      <c r="E7" s="20" t="s">
        <v>12</v>
      </c>
      <c r="F7" s="21">
        <v>1</v>
      </c>
      <c r="G7" s="139"/>
      <c r="H7" s="22"/>
      <c r="I7" s="139"/>
      <c r="J7" s="22">
        <v>2</v>
      </c>
      <c r="K7" s="152"/>
      <c r="L7" s="279"/>
      <c r="M7" s="315"/>
      <c r="N7" s="316"/>
      <c r="O7" s="296"/>
      <c r="P7" s="264"/>
      <c r="Q7" s="208"/>
      <c r="R7" s="209"/>
      <c r="S7" s="245"/>
      <c r="T7" s="22"/>
      <c r="U7" s="170"/>
      <c r="V7" s="207"/>
      <c r="W7" s="208"/>
      <c r="X7" s="208"/>
      <c r="Y7" s="209"/>
      <c r="Z7" s="189" t="s">
        <v>18</v>
      </c>
      <c r="AA7" s="12">
        <f t="shared" si="0"/>
        <v>2</v>
      </c>
      <c r="AB7" s="406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18.2" customHeight="1" thickTop="1" thickBot="1" x14ac:dyDescent="0.25">
      <c r="A8" s="405"/>
      <c r="B8" s="13" t="s">
        <v>19</v>
      </c>
      <c r="C8" s="14">
        <v>20.52</v>
      </c>
      <c r="D8" s="15" t="s">
        <v>11</v>
      </c>
      <c r="E8" s="16" t="s">
        <v>12</v>
      </c>
      <c r="F8" s="17">
        <v>2</v>
      </c>
      <c r="G8" s="18"/>
      <c r="H8" s="18"/>
      <c r="I8" s="18">
        <v>6</v>
      </c>
      <c r="J8" s="18"/>
      <c r="K8" s="151"/>
      <c r="L8" s="278"/>
      <c r="M8" s="313"/>
      <c r="N8" s="314"/>
      <c r="O8" s="295"/>
      <c r="P8" s="205"/>
      <c r="Q8" s="18"/>
      <c r="R8" s="265"/>
      <c r="S8" s="244"/>
      <c r="T8" s="18"/>
      <c r="U8" s="169">
        <v>2</v>
      </c>
      <c r="V8" s="205"/>
      <c r="W8" s="18"/>
      <c r="X8" s="23"/>
      <c r="Y8" s="206"/>
      <c r="Z8" s="189" t="s">
        <v>20</v>
      </c>
      <c r="AA8" s="12">
        <f t="shared" si="0"/>
        <v>8</v>
      </c>
      <c r="AB8" s="406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ht="18.2" customHeight="1" thickTop="1" thickBot="1" x14ac:dyDescent="0.25">
      <c r="A9" s="405"/>
      <c r="B9" s="24" t="s">
        <v>21</v>
      </c>
      <c r="C9" s="25">
        <v>20.52</v>
      </c>
      <c r="D9" s="26" t="s">
        <v>11</v>
      </c>
      <c r="E9" s="27" t="s">
        <v>12</v>
      </c>
      <c r="F9" s="17">
        <v>2</v>
      </c>
      <c r="G9" s="28"/>
      <c r="H9" s="28"/>
      <c r="I9" s="28">
        <v>6</v>
      </c>
      <c r="J9" s="28"/>
      <c r="K9" s="153"/>
      <c r="L9" s="280"/>
      <c r="M9" s="317"/>
      <c r="N9" s="318"/>
      <c r="O9" s="297"/>
      <c r="P9" s="210"/>
      <c r="Q9" s="22"/>
      <c r="R9" s="266"/>
      <c r="S9" s="246"/>
      <c r="T9" s="28">
        <v>2</v>
      </c>
      <c r="U9" s="171"/>
      <c r="V9" s="210"/>
      <c r="W9" s="139"/>
      <c r="X9" s="139"/>
      <c r="Y9" s="211"/>
      <c r="Z9" s="189" t="s">
        <v>22</v>
      </c>
      <c r="AA9" s="12">
        <f t="shared" si="0"/>
        <v>8</v>
      </c>
      <c r="AB9" s="406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ht="18.2" customHeight="1" thickTop="1" thickBot="1" x14ac:dyDescent="0.25">
      <c r="A10" s="405"/>
      <c r="B10" s="13" t="s">
        <v>23</v>
      </c>
      <c r="C10" s="14">
        <v>20.52</v>
      </c>
      <c r="D10" s="15" t="s">
        <v>11</v>
      </c>
      <c r="E10" s="20" t="s">
        <v>24</v>
      </c>
      <c r="F10" s="17">
        <v>1</v>
      </c>
      <c r="G10" s="18"/>
      <c r="H10" s="18"/>
      <c r="I10" s="18">
        <v>6</v>
      </c>
      <c r="J10" s="18"/>
      <c r="K10" s="151"/>
      <c r="L10" s="278">
        <v>3</v>
      </c>
      <c r="M10" s="313"/>
      <c r="N10" s="314"/>
      <c r="O10" s="295"/>
      <c r="P10" s="205"/>
      <c r="Q10" s="18"/>
      <c r="R10" s="206"/>
      <c r="S10" s="244"/>
      <c r="T10" s="18"/>
      <c r="U10" s="169"/>
      <c r="V10" s="205"/>
      <c r="W10" s="18"/>
      <c r="X10" s="18"/>
      <c r="Y10" s="206"/>
      <c r="Z10" s="189" t="s">
        <v>25</v>
      </c>
      <c r="AA10" s="12">
        <f t="shared" si="0"/>
        <v>9</v>
      </c>
      <c r="AB10" s="406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ht="18.2" customHeight="1" thickTop="1" thickBot="1" x14ac:dyDescent="0.25">
      <c r="A11" s="405"/>
      <c r="B11" s="19" t="s">
        <v>26</v>
      </c>
      <c r="C11" s="7">
        <v>21.72</v>
      </c>
      <c r="D11" s="8" t="s">
        <v>11</v>
      </c>
      <c r="E11" s="20" t="s">
        <v>27</v>
      </c>
      <c r="F11" s="29"/>
      <c r="G11" s="139">
        <v>24</v>
      </c>
      <c r="H11" s="22"/>
      <c r="I11" s="139">
        <v>6</v>
      </c>
      <c r="J11" s="22">
        <v>2</v>
      </c>
      <c r="K11" s="152"/>
      <c r="L11" s="279">
        <v>6</v>
      </c>
      <c r="M11" s="315"/>
      <c r="N11" s="318"/>
      <c r="O11" s="296"/>
      <c r="P11" s="264"/>
      <c r="Q11" s="22"/>
      <c r="R11" s="266"/>
      <c r="S11" s="245"/>
      <c r="T11" s="22"/>
      <c r="U11" s="173"/>
      <c r="V11" s="207">
        <v>12</v>
      </c>
      <c r="W11" s="139"/>
      <c r="X11" s="139">
        <v>12</v>
      </c>
      <c r="Y11" s="211"/>
      <c r="Z11" s="189" t="s">
        <v>28</v>
      </c>
      <c r="AA11" s="12">
        <f t="shared" si="0"/>
        <v>62</v>
      </c>
      <c r="AB11" s="406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18.2" customHeight="1" thickTop="1" thickBot="1" x14ac:dyDescent="0.25">
      <c r="A12" s="405"/>
      <c r="B12" s="13" t="s">
        <v>29</v>
      </c>
      <c r="C12" s="14">
        <v>21.72</v>
      </c>
      <c r="D12" s="15" t="s">
        <v>11</v>
      </c>
      <c r="E12" s="20" t="s">
        <v>24</v>
      </c>
      <c r="F12" s="17"/>
      <c r="G12" s="18">
        <v>12</v>
      </c>
      <c r="H12" s="18"/>
      <c r="I12" s="18">
        <v>6</v>
      </c>
      <c r="J12" s="18">
        <v>2</v>
      </c>
      <c r="K12" s="151">
        <v>5</v>
      </c>
      <c r="L12" s="278"/>
      <c r="M12" s="313"/>
      <c r="N12" s="314"/>
      <c r="O12" s="295">
        <v>12</v>
      </c>
      <c r="P12" s="205"/>
      <c r="Q12" s="18"/>
      <c r="R12" s="206"/>
      <c r="S12" s="244"/>
      <c r="T12" s="18"/>
      <c r="U12" s="169"/>
      <c r="V12" s="205"/>
      <c r="W12" s="18"/>
      <c r="X12" s="18"/>
      <c r="Y12" s="206">
        <v>12</v>
      </c>
      <c r="Z12" s="189" t="s">
        <v>30</v>
      </c>
      <c r="AA12" s="12">
        <f t="shared" si="0"/>
        <v>49</v>
      </c>
      <c r="AB12" s="406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8.2" customHeight="1" thickTop="1" thickBot="1" x14ac:dyDescent="0.25">
      <c r="A13" s="405"/>
      <c r="B13" s="30" t="s">
        <v>31</v>
      </c>
      <c r="C13" s="31">
        <v>21.72</v>
      </c>
      <c r="D13" s="31" t="s">
        <v>11</v>
      </c>
      <c r="E13" s="32" t="s">
        <v>32</v>
      </c>
      <c r="F13" s="33"/>
      <c r="G13" s="34"/>
      <c r="H13" s="34"/>
      <c r="I13" s="34"/>
      <c r="J13" s="34">
        <v>2</v>
      </c>
      <c r="K13" s="154">
        <v>4</v>
      </c>
      <c r="L13" s="281"/>
      <c r="M13" s="319"/>
      <c r="N13" s="320"/>
      <c r="O13" s="298"/>
      <c r="P13" s="212"/>
      <c r="Q13" s="34"/>
      <c r="R13" s="213"/>
      <c r="S13" s="247"/>
      <c r="T13" s="34"/>
      <c r="U13" s="172"/>
      <c r="V13" s="212">
        <v>12</v>
      </c>
      <c r="W13" s="34"/>
      <c r="X13" s="34"/>
      <c r="Y13" s="213">
        <v>12</v>
      </c>
      <c r="Z13" s="190" t="s">
        <v>33</v>
      </c>
      <c r="AA13" s="35">
        <f t="shared" si="0"/>
        <v>30</v>
      </c>
      <c r="AB13" s="40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18.2" customHeight="1" thickTop="1" thickBot="1" x14ac:dyDescent="0.25">
      <c r="A14" s="405"/>
      <c r="B14" s="36" t="s">
        <v>34</v>
      </c>
      <c r="C14" s="37">
        <v>20.52</v>
      </c>
      <c r="D14" s="8" t="s">
        <v>11</v>
      </c>
      <c r="E14" s="20" t="s">
        <v>24</v>
      </c>
      <c r="F14" s="38"/>
      <c r="G14" s="139"/>
      <c r="H14" s="22"/>
      <c r="I14" s="139"/>
      <c r="J14" s="22"/>
      <c r="K14" s="152">
        <v>2</v>
      </c>
      <c r="L14" s="279"/>
      <c r="M14" s="315"/>
      <c r="N14" s="318"/>
      <c r="O14" s="296"/>
      <c r="P14" s="264"/>
      <c r="Q14" s="22"/>
      <c r="R14" s="266"/>
      <c r="S14" s="245">
        <v>12</v>
      </c>
      <c r="T14" s="22"/>
      <c r="U14" s="173"/>
      <c r="V14" s="207"/>
      <c r="W14" s="139"/>
      <c r="X14" s="139"/>
      <c r="Y14" s="211"/>
      <c r="Z14" s="191" t="s">
        <v>35</v>
      </c>
      <c r="AA14" s="12">
        <f t="shared" si="0"/>
        <v>14</v>
      </c>
      <c r="AB14" s="406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18.2" customHeight="1" thickTop="1" thickBot="1" x14ac:dyDescent="0.25">
      <c r="A15" s="405"/>
      <c r="B15" s="39" t="s">
        <v>36</v>
      </c>
      <c r="C15" s="14">
        <v>20.52</v>
      </c>
      <c r="D15" s="15" t="s">
        <v>11</v>
      </c>
      <c r="E15" s="16" t="s">
        <v>37</v>
      </c>
      <c r="F15" s="40"/>
      <c r="G15" s="18"/>
      <c r="H15" s="18"/>
      <c r="I15" s="18"/>
      <c r="J15" s="18"/>
      <c r="K15" s="151">
        <v>2</v>
      </c>
      <c r="L15" s="278"/>
      <c r="M15" s="313"/>
      <c r="N15" s="314"/>
      <c r="O15" s="295"/>
      <c r="P15" s="205"/>
      <c r="Q15" s="18"/>
      <c r="R15" s="206"/>
      <c r="S15" s="244">
        <v>6</v>
      </c>
      <c r="T15" s="18"/>
      <c r="U15" s="169"/>
      <c r="V15" s="205"/>
      <c r="W15" s="18"/>
      <c r="X15" s="18"/>
      <c r="Y15" s="206"/>
      <c r="Z15" s="189" t="s">
        <v>38</v>
      </c>
      <c r="AA15" s="12">
        <f t="shared" si="0"/>
        <v>8</v>
      </c>
      <c r="AB15" s="406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18.2" customHeight="1" thickTop="1" thickBot="1" x14ac:dyDescent="0.25">
      <c r="A16" s="405"/>
      <c r="B16" s="39" t="s">
        <v>39</v>
      </c>
      <c r="C16" s="7">
        <v>20.52</v>
      </c>
      <c r="D16" s="8" t="s">
        <v>11</v>
      </c>
      <c r="E16" s="20" t="s">
        <v>24</v>
      </c>
      <c r="F16" s="41"/>
      <c r="G16" s="139"/>
      <c r="H16" s="22"/>
      <c r="I16" s="139"/>
      <c r="J16" s="22"/>
      <c r="K16" s="152">
        <v>2</v>
      </c>
      <c r="L16" s="279"/>
      <c r="M16" s="315"/>
      <c r="N16" s="318"/>
      <c r="O16" s="296"/>
      <c r="P16" s="264"/>
      <c r="Q16" s="22"/>
      <c r="R16" s="266"/>
      <c r="S16" s="245">
        <v>6</v>
      </c>
      <c r="T16" s="22"/>
      <c r="U16" s="173"/>
      <c r="V16" s="207"/>
      <c r="W16" s="139"/>
      <c r="X16" s="139"/>
      <c r="Y16" s="211"/>
      <c r="Z16" s="189" t="s">
        <v>40</v>
      </c>
      <c r="AA16" s="12">
        <f t="shared" si="0"/>
        <v>8</v>
      </c>
      <c r="AB16" s="406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18.2" customHeight="1" thickTop="1" thickBot="1" x14ac:dyDescent="0.25">
      <c r="A17" s="405"/>
      <c r="B17" s="39" t="s">
        <v>41</v>
      </c>
      <c r="C17" s="14">
        <v>21.72</v>
      </c>
      <c r="D17" s="15" t="s">
        <v>11</v>
      </c>
      <c r="E17" s="16" t="s">
        <v>42</v>
      </c>
      <c r="F17" s="41"/>
      <c r="G17" s="18">
        <v>24</v>
      </c>
      <c r="H17" s="18"/>
      <c r="I17" s="18"/>
      <c r="J17" s="18"/>
      <c r="K17" s="151">
        <v>3</v>
      </c>
      <c r="L17" s="278"/>
      <c r="M17" s="313"/>
      <c r="N17" s="314"/>
      <c r="O17" s="295"/>
      <c r="P17" s="205"/>
      <c r="Q17" s="18"/>
      <c r="R17" s="206"/>
      <c r="S17" s="244"/>
      <c r="T17" s="18"/>
      <c r="U17" s="169"/>
      <c r="V17" s="205"/>
      <c r="W17" s="18"/>
      <c r="X17" s="18"/>
      <c r="Y17" s="206"/>
      <c r="Z17" s="192" t="s">
        <v>43</v>
      </c>
      <c r="AA17" s="12">
        <f t="shared" si="0"/>
        <v>27</v>
      </c>
      <c r="AB17" s="406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18.2" customHeight="1" thickTop="1" thickBot="1" x14ac:dyDescent="0.25">
      <c r="A18" s="405"/>
      <c r="B18" s="39" t="s">
        <v>44</v>
      </c>
      <c r="C18" s="14">
        <v>21.72</v>
      </c>
      <c r="D18" s="15" t="s">
        <v>11</v>
      </c>
      <c r="E18" s="16" t="s">
        <v>24</v>
      </c>
      <c r="F18" s="41"/>
      <c r="G18" s="28"/>
      <c r="H18" s="28"/>
      <c r="I18" s="28"/>
      <c r="J18" s="28"/>
      <c r="K18" s="153">
        <v>3</v>
      </c>
      <c r="L18" s="280"/>
      <c r="M18" s="317"/>
      <c r="N18" s="321"/>
      <c r="O18" s="297">
        <v>12</v>
      </c>
      <c r="P18" s="210"/>
      <c r="Q18" s="28"/>
      <c r="R18" s="214"/>
      <c r="S18" s="246"/>
      <c r="T18" s="28"/>
      <c r="U18" s="171"/>
      <c r="V18" s="210"/>
      <c r="W18" s="28"/>
      <c r="X18" s="28"/>
      <c r="Y18" s="214"/>
      <c r="Z18" s="192" t="s">
        <v>45</v>
      </c>
      <c r="AA18" s="12">
        <f t="shared" si="0"/>
        <v>15</v>
      </c>
      <c r="AB18" s="406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68" ht="19.899999999999999" customHeight="1" thickTop="1" thickBot="1" x14ac:dyDescent="0.25">
      <c r="A19" s="405"/>
      <c r="B19" s="42" t="s">
        <v>46</v>
      </c>
      <c r="C19" s="43">
        <v>21.72</v>
      </c>
      <c r="D19" s="44" t="s">
        <v>11</v>
      </c>
      <c r="E19" s="45" t="s">
        <v>47</v>
      </c>
      <c r="F19" s="46"/>
      <c r="G19" s="47"/>
      <c r="H19" s="47"/>
      <c r="I19" s="47"/>
      <c r="J19" s="47"/>
      <c r="K19" s="155"/>
      <c r="L19" s="282"/>
      <c r="M19" s="322"/>
      <c r="N19" s="323"/>
      <c r="O19" s="299"/>
      <c r="P19" s="215"/>
      <c r="Q19" s="47"/>
      <c r="R19" s="216"/>
      <c r="S19" s="248"/>
      <c r="T19" s="47">
        <v>2</v>
      </c>
      <c r="U19" s="185"/>
      <c r="V19" s="215"/>
      <c r="W19" s="47"/>
      <c r="X19" s="47"/>
      <c r="Y19" s="216"/>
      <c r="Z19" s="193" t="s">
        <v>48</v>
      </c>
      <c r="AA19" s="48">
        <f t="shared" si="0"/>
        <v>2</v>
      </c>
      <c r="AB19" s="406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1:68" ht="18.2" customHeight="1" thickTop="1" thickBot="1" x14ac:dyDescent="0.25">
      <c r="A20" s="405"/>
      <c r="B20" s="49" t="s">
        <v>49</v>
      </c>
      <c r="C20" s="50">
        <v>21.72</v>
      </c>
      <c r="D20" s="51" t="s">
        <v>11</v>
      </c>
      <c r="E20" s="16" t="s">
        <v>12</v>
      </c>
      <c r="F20" s="52"/>
      <c r="G20" s="18"/>
      <c r="H20" s="18"/>
      <c r="I20" s="18"/>
      <c r="J20" s="18"/>
      <c r="K20" s="151"/>
      <c r="L20" s="278"/>
      <c r="M20" s="313"/>
      <c r="N20" s="314"/>
      <c r="O20" s="295"/>
      <c r="P20" s="205"/>
      <c r="Q20" s="18"/>
      <c r="R20" s="206"/>
      <c r="S20" s="244"/>
      <c r="T20" s="18">
        <v>2</v>
      </c>
      <c r="U20" s="169">
        <v>3</v>
      </c>
      <c r="V20" s="205">
        <v>12</v>
      </c>
      <c r="W20" s="18">
        <v>12</v>
      </c>
      <c r="X20" s="18">
        <v>12</v>
      </c>
      <c r="Y20" s="206">
        <v>12</v>
      </c>
      <c r="Z20" s="191" t="s">
        <v>50</v>
      </c>
      <c r="AA20" s="12">
        <f t="shared" si="0"/>
        <v>53</v>
      </c>
      <c r="AB20" s="406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ht="18.2" customHeight="1" thickTop="1" thickBot="1" x14ac:dyDescent="0.25">
      <c r="A21" s="405"/>
      <c r="B21" s="53" t="s">
        <v>51</v>
      </c>
      <c r="C21" s="7">
        <v>21.72</v>
      </c>
      <c r="D21" s="8" t="s">
        <v>11</v>
      </c>
      <c r="E21" s="20" t="s">
        <v>12</v>
      </c>
      <c r="F21" s="21"/>
      <c r="G21" s="139"/>
      <c r="H21" s="22"/>
      <c r="I21" s="139"/>
      <c r="J21" s="22"/>
      <c r="K21" s="152"/>
      <c r="L21" s="279"/>
      <c r="M21" s="315"/>
      <c r="N21" s="318"/>
      <c r="O21" s="296"/>
      <c r="P21" s="264"/>
      <c r="Q21" s="22"/>
      <c r="R21" s="266"/>
      <c r="S21" s="245"/>
      <c r="T21" s="22">
        <v>2</v>
      </c>
      <c r="U21" s="173"/>
      <c r="V21" s="207">
        <v>12</v>
      </c>
      <c r="W21" s="139">
        <v>12</v>
      </c>
      <c r="X21" s="139">
        <v>12</v>
      </c>
      <c r="Y21" s="211"/>
      <c r="Z21" s="189" t="s">
        <v>52</v>
      </c>
      <c r="AA21" s="12">
        <f t="shared" si="0"/>
        <v>38</v>
      </c>
      <c r="AB21" s="406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8" ht="18.2" customHeight="1" thickTop="1" thickBot="1" x14ac:dyDescent="0.25">
      <c r="A22" s="405"/>
      <c r="B22" s="54" t="s">
        <v>53</v>
      </c>
      <c r="C22" s="55">
        <v>21.72</v>
      </c>
      <c r="D22" s="56" t="s">
        <v>11</v>
      </c>
      <c r="E22" s="57" t="s">
        <v>12</v>
      </c>
      <c r="F22" s="58"/>
      <c r="G22" s="59"/>
      <c r="H22" s="59"/>
      <c r="I22" s="59"/>
      <c r="J22" s="59"/>
      <c r="K22" s="156"/>
      <c r="L22" s="283"/>
      <c r="M22" s="324"/>
      <c r="N22" s="325"/>
      <c r="O22" s="300"/>
      <c r="P22" s="217"/>
      <c r="Q22" s="59"/>
      <c r="R22" s="218"/>
      <c r="S22" s="249"/>
      <c r="T22" s="59">
        <v>2</v>
      </c>
      <c r="U22" s="174">
        <v>4</v>
      </c>
      <c r="V22" s="217"/>
      <c r="W22" s="59"/>
      <c r="X22" s="59">
        <v>12</v>
      </c>
      <c r="Y22" s="218"/>
      <c r="Z22" s="194" t="s">
        <v>54</v>
      </c>
      <c r="AA22" s="60">
        <f t="shared" si="0"/>
        <v>18</v>
      </c>
      <c r="AB22" s="407">
        <f>SUM(AA5:AA23)/12</f>
        <v>32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ht="18.2" customHeight="1" thickTop="1" thickBot="1" x14ac:dyDescent="0.25">
      <c r="A23" s="405"/>
      <c r="B23" s="61" t="s">
        <v>55</v>
      </c>
      <c r="C23" s="62">
        <v>21.72</v>
      </c>
      <c r="D23" s="63" t="s">
        <v>11</v>
      </c>
      <c r="E23" s="32" t="s">
        <v>56</v>
      </c>
      <c r="F23" s="64"/>
      <c r="G23" s="65"/>
      <c r="H23" s="65"/>
      <c r="I23" s="65"/>
      <c r="J23" s="65"/>
      <c r="K23" s="157"/>
      <c r="L23" s="284"/>
      <c r="M23" s="326"/>
      <c r="N23" s="327"/>
      <c r="O23" s="301"/>
      <c r="P23" s="219"/>
      <c r="Q23" s="65"/>
      <c r="R23" s="220"/>
      <c r="S23" s="250"/>
      <c r="T23" s="65">
        <v>2</v>
      </c>
      <c r="U23" s="175">
        <v>3</v>
      </c>
      <c r="V23" s="219"/>
      <c r="W23" s="65"/>
      <c r="X23" s="65"/>
      <c r="Y23" s="220"/>
      <c r="Z23" s="193" t="s">
        <v>57</v>
      </c>
      <c r="AA23" s="66">
        <f t="shared" si="0"/>
        <v>5</v>
      </c>
      <c r="AB23" s="407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ht="18.2" customHeight="1" thickTop="1" thickBot="1" x14ac:dyDescent="0.25">
      <c r="A24" s="405" t="s">
        <v>58</v>
      </c>
      <c r="B24" s="67" t="s">
        <v>59</v>
      </c>
      <c r="C24" s="14">
        <v>20.52</v>
      </c>
      <c r="D24" s="15" t="s">
        <v>11</v>
      </c>
      <c r="E24" s="16" t="s">
        <v>12</v>
      </c>
      <c r="F24" s="52"/>
      <c r="G24" s="18"/>
      <c r="H24" s="18"/>
      <c r="I24" s="18">
        <v>6</v>
      </c>
      <c r="J24" s="18"/>
      <c r="K24" s="151"/>
      <c r="L24" s="278"/>
      <c r="M24" s="313"/>
      <c r="N24" s="314">
        <v>12</v>
      </c>
      <c r="O24" s="295"/>
      <c r="P24" s="205"/>
      <c r="Q24" s="18"/>
      <c r="R24" s="206"/>
      <c r="S24" s="244"/>
      <c r="T24" s="18"/>
      <c r="U24" s="169"/>
      <c r="V24" s="205"/>
      <c r="W24" s="18"/>
      <c r="X24" s="18"/>
      <c r="Y24" s="206"/>
      <c r="Z24" s="191" t="s">
        <v>60</v>
      </c>
      <c r="AA24" s="12">
        <f t="shared" si="0"/>
        <v>18</v>
      </c>
      <c r="AB24" s="408" t="s">
        <v>61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</row>
    <row r="25" spans="1:68" ht="18.2" customHeight="1" thickTop="1" thickBot="1" x14ac:dyDescent="0.25">
      <c r="A25" s="405"/>
      <c r="B25" s="19" t="s">
        <v>62</v>
      </c>
      <c r="C25" s="7">
        <v>20.52</v>
      </c>
      <c r="D25" s="8" t="s">
        <v>11</v>
      </c>
      <c r="E25" s="20" t="s">
        <v>12</v>
      </c>
      <c r="F25" s="21"/>
      <c r="G25" s="139"/>
      <c r="H25" s="144"/>
      <c r="I25" s="139">
        <v>6</v>
      </c>
      <c r="J25" s="22"/>
      <c r="K25" s="152"/>
      <c r="L25" s="279"/>
      <c r="M25" s="315"/>
      <c r="N25" s="318"/>
      <c r="O25" s="296"/>
      <c r="P25" s="264"/>
      <c r="Q25" s="22"/>
      <c r="R25" s="266"/>
      <c r="S25" s="245"/>
      <c r="T25" s="22"/>
      <c r="U25" s="173"/>
      <c r="V25" s="207"/>
      <c r="W25" s="139"/>
      <c r="X25" s="139"/>
      <c r="Y25" s="211"/>
      <c r="Z25" s="189" t="s">
        <v>63</v>
      </c>
      <c r="AA25" s="12">
        <f t="shared" si="0"/>
        <v>6</v>
      </c>
      <c r="AB25" s="408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</row>
    <row r="26" spans="1:68" ht="18.2" customHeight="1" thickTop="1" thickBot="1" x14ac:dyDescent="0.25">
      <c r="A26" s="405"/>
      <c r="B26" s="13" t="s">
        <v>64</v>
      </c>
      <c r="C26" s="14">
        <v>20.52</v>
      </c>
      <c r="D26" s="15" t="s">
        <v>11</v>
      </c>
      <c r="E26" s="16" t="s">
        <v>12</v>
      </c>
      <c r="F26" s="17"/>
      <c r="G26" s="18"/>
      <c r="H26" s="145"/>
      <c r="I26" s="18"/>
      <c r="J26" s="18"/>
      <c r="K26" s="151"/>
      <c r="L26" s="278"/>
      <c r="M26" s="313"/>
      <c r="N26" s="314"/>
      <c r="O26" s="295"/>
      <c r="P26" s="205">
        <v>2</v>
      </c>
      <c r="Q26" s="18"/>
      <c r="R26" s="206">
        <v>3</v>
      </c>
      <c r="S26" s="244"/>
      <c r="T26" s="18"/>
      <c r="U26" s="169"/>
      <c r="V26" s="205"/>
      <c r="W26" s="18"/>
      <c r="X26" s="18"/>
      <c r="Y26" s="206"/>
      <c r="Z26" s="189" t="s">
        <v>65</v>
      </c>
      <c r="AA26" s="12">
        <f t="shared" si="0"/>
        <v>5</v>
      </c>
      <c r="AB26" s="40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8" ht="18.2" customHeight="1" thickTop="1" thickBot="1" x14ac:dyDescent="0.25">
      <c r="A27" s="405"/>
      <c r="B27" s="19" t="s">
        <v>66</v>
      </c>
      <c r="C27" s="7">
        <v>20.52</v>
      </c>
      <c r="D27" s="8" t="s">
        <v>11</v>
      </c>
      <c r="E27" s="20" t="s">
        <v>12</v>
      </c>
      <c r="F27" s="21"/>
      <c r="G27" s="139"/>
      <c r="H27" s="144">
        <v>6</v>
      </c>
      <c r="I27" s="139"/>
      <c r="J27" s="22"/>
      <c r="K27" s="152"/>
      <c r="L27" s="279"/>
      <c r="M27" s="315"/>
      <c r="N27" s="318"/>
      <c r="O27" s="296"/>
      <c r="P27" s="264"/>
      <c r="Q27" s="22"/>
      <c r="R27" s="266"/>
      <c r="S27" s="245"/>
      <c r="T27" s="22"/>
      <c r="U27" s="173"/>
      <c r="V27" s="207"/>
      <c r="W27" s="139"/>
      <c r="X27" s="139"/>
      <c r="Y27" s="211"/>
      <c r="Z27" s="189" t="s">
        <v>67</v>
      </c>
      <c r="AA27" s="12">
        <f t="shared" si="0"/>
        <v>6</v>
      </c>
      <c r="AB27" s="408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</row>
    <row r="28" spans="1:68" ht="18.2" customHeight="1" thickTop="1" thickBot="1" x14ac:dyDescent="0.25">
      <c r="A28" s="405"/>
      <c r="B28" s="19" t="s">
        <v>68</v>
      </c>
      <c r="C28" s="7">
        <v>21.72</v>
      </c>
      <c r="D28" s="8" t="s">
        <v>11</v>
      </c>
      <c r="E28" s="20" t="s">
        <v>27</v>
      </c>
      <c r="F28" s="21"/>
      <c r="G28" s="139"/>
      <c r="H28" s="144"/>
      <c r="I28" s="139"/>
      <c r="J28" s="22"/>
      <c r="K28" s="152"/>
      <c r="L28" s="279"/>
      <c r="M28" s="315"/>
      <c r="N28" s="318"/>
      <c r="O28" s="296"/>
      <c r="P28" s="264"/>
      <c r="Q28" s="22">
        <v>6</v>
      </c>
      <c r="R28" s="266"/>
      <c r="S28" s="245"/>
      <c r="T28" s="22"/>
      <c r="U28" s="173"/>
      <c r="V28" s="207"/>
      <c r="W28" s="139"/>
      <c r="X28" s="139"/>
      <c r="Y28" s="211"/>
      <c r="Z28" s="189" t="s">
        <v>69</v>
      </c>
      <c r="AA28" s="12">
        <f t="shared" si="0"/>
        <v>6</v>
      </c>
      <c r="AB28" s="408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1:68" ht="18.2" customHeight="1" thickTop="1" thickBot="1" x14ac:dyDescent="0.25">
      <c r="A29" s="405"/>
      <c r="B29" s="19" t="s">
        <v>70</v>
      </c>
      <c r="C29" s="7">
        <v>21.72</v>
      </c>
      <c r="D29" s="8" t="s">
        <v>11</v>
      </c>
      <c r="E29" s="20" t="s">
        <v>24</v>
      </c>
      <c r="F29" s="21"/>
      <c r="G29" s="139"/>
      <c r="H29" s="144">
        <v>6</v>
      </c>
      <c r="I29" s="139"/>
      <c r="J29" s="22"/>
      <c r="K29" s="152"/>
      <c r="L29" s="279"/>
      <c r="M29" s="315"/>
      <c r="N29" s="318"/>
      <c r="O29" s="296"/>
      <c r="P29" s="264">
        <v>3</v>
      </c>
      <c r="Q29" s="22">
        <v>6</v>
      </c>
      <c r="R29" s="266"/>
      <c r="S29" s="245"/>
      <c r="T29" s="22"/>
      <c r="U29" s="173"/>
      <c r="V29" s="207"/>
      <c r="W29" s="139"/>
      <c r="X29" s="139"/>
      <c r="Y29" s="211"/>
      <c r="Z29" s="189" t="s">
        <v>71</v>
      </c>
      <c r="AA29" s="12">
        <f t="shared" si="0"/>
        <v>15</v>
      </c>
      <c r="AB29" s="408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</row>
    <row r="30" spans="1:68" ht="18.2" customHeight="1" thickTop="1" thickBot="1" x14ac:dyDescent="0.25">
      <c r="A30" s="405"/>
      <c r="B30" s="68" t="s">
        <v>72</v>
      </c>
      <c r="C30" s="69">
        <v>21.72</v>
      </c>
      <c r="D30" s="70" t="s">
        <v>11</v>
      </c>
      <c r="E30" s="57" t="s">
        <v>32</v>
      </c>
      <c r="F30" s="33"/>
      <c r="G30" s="71"/>
      <c r="H30" s="146">
        <v>6</v>
      </c>
      <c r="I30" s="71"/>
      <c r="J30" s="71"/>
      <c r="K30" s="158"/>
      <c r="L30" s="285"/>
      <c r="M30" s="328"/>
      <c r="N30" s="329"/>
      <c r="O30" s="302"/>
      <c r="P30" s="221"/>
      <c r="Q30" s="72"/>
      <c r="R30" s="267"/>
      <c r="S30" s="251"/>
      <c r="T30" s="71"/>
      <c r="U30" s="176"/>
      <c r="V30" s="221"/>
      <c r="W30" s="72"/>
      <c r="X30" s="184"/>
      <c r="Y30" s="222"/>
      <c r="Z30" s="190" t="s">
        <v>73</v>
      </c>
      <c r="AA30" s="35">
        <f t="shared" si="0"/>
        <v>6</v>
      </c>
      <c r="AB30" s="408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</row>
    <row r="31" spans="1:68" ht="18.2" customHeight="1" thickTop="1" thickBot="1" x14ac:dyDescent="0.25">
      <c r="A31" s="405"/>
      <c r="B31" s="73" t="s">
        <v>74</v>
      </c>
      <c r="C31" s="74">
        <v>20.52</v>
      </c>
      <c r="D31" s="75" t="s">
        <v>11</v>
      </c>
      <c r="E31" s="76" t="s">
        <v>24</v>
      </c>
      <c r="F31" s="77"/>
      <c r="G31" s="78"/>
      <c r="H31" s="147"/>
      <c r="I31" s="376"/>
      <c r="J31" s="78"/>
      <c r="K31" s="159"/>
      <c r="L31" s="286"/>
      <c r="M31" s="330"/>
      <c r="N31" s="331"/>
      <c r="O31" s="303"/>
      <c r="P31" s="223">
        <v>2</v>
      </c>
      <c r="Q31" s="78"/>
      <c r="R31" s="224"/>
      <c r="S31" s="252"/>
      <c r="T31" s="78"/>
      <c r="U31" s="186"/>
      <c r="V31" s="223"/>
      <c r="W31" s="78"/>
      <c r="X31" s="78"/>
      <c r="Y31" s="224"/>
      <c r="Z31" s="195" t="s">
        <v>75</v>
      </c>
      <c r="AA31" s="79">
        <f t="shared" si="0"/>
        <v>2</v>
      </c>
      <c r="AB31" s="40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</row>
    <row r="32" spans="1:68" ht="18.2" customHeight="1" thickTop="1" thickBot="1" x14ac:dyDescent="0.25">
      <c r="A32" s="405"/>
      <c r="B32" s="80" t="s">
        <v>76</v>
      </c>
      <c r="C32" s="7">
        <v>20.52</v>
      </c>
      <c r="D32" s="8" t="s">
        <v>11</v>
      </c>
      <c r="E32" s="20" t="s">
        <v>37</v>
      </c>
      <c r="F32" s="81"/>
      <c r="G32" s="139"/>
      <c r="H32" s="144">
        <v>6</v>
      </c>
      <c r="I32" s="139"/>
      <c r="J32" s="22"/>
      <c r="K32" s="152"/>
      <c r="L32" s="279"/>
      <c r="M32" s="315"/>
      <c r="N32" s="318"/>
      <c r="O32" s="296"/>
      <c r="P32" s="264"/>
      <c r="Q32" s="22"/>
      <c r="R32" s="266"/>
      <c r="S32" s="245"/>
      <c r="T32" s="22"/>
      <c r="U32" s="173"/>
      <c r="V32" s="207"/>
      <c r="W32" s="139"/>
      <c r="X32" s="139"/>
      <c r="Y32" s="211"/>
      <c r="Z32" s="196" t="s">
        <v>77</v>
      </c>
      <c r="AA32" s="82">
        <f t="shared" si="0"/>
        <v>6</v>
      </c>
      <c r="AB32" s="408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</row>
    <row r="33" spans="1:68" ht="18.2" customHeight="1" thickTop="1" thickBot="1" x14ac:dyDescent="0.25">
      <c r="A33" s="405"/>
      <c r="B33" s="80" t="s">
        <v>78</v>
      </c>
      <c r="C33" s="14">
        <v>20.52</v>
      </c>
      <c r="D33" s="15" t="s">
        <v>11</v>
      </c>
      <c r="E33" s="16" t="s">
        <v>24</v>
      </c>
      <c r="F33" s="83"/>
      <c r="G33" s="18"/>
      <c r="H33" s="145"/>
      <c r="I33" s="18"/>
      <c r="J33" s="18"/>
      <c r="K33" s="151"/>
      <c r="L33" s="278"/>
      <c r="M33" s="313"/>
      <c r="N33" s="314"/>
      <c r="O33" s="295"/>
      <c r="P33" s="205">
        <v>3</v>
      </c>
      <c r="Q33" s="18"/>
      <c r="R33" s="206"/>
      <c r="S33" s="244"/>
      <c r="T33" s="18"/>
      <c r="U33" s="169"/>
      <c r="V33" s="205"/>
      <c r="W33" s="18"/>
      <c r="X33" s="18"/>
      <c r="Y33" s="206"/>
      <c r="Z33" s="196" t="s">
        <v>79</v>
      </c>
      <c r="AA33" s="82">
        <f t="shared" si="0"/>
        <v>3</v>
      </c>
      <c r="AB33" s="408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4" spans="1:68" ht="18.2" customHeight="1" thickTop="1" thickBot="1" x14ac:dyDescent="0.25">
      <c r="A34" s="405"/>
      <c r="B34" s="80" t="s">
        <v>80</v>
      </c>
      <c r="C34" s="7">
        <v>20.52</v>
      </c>
      <c r="D34" s="8" t="s">
        <v>11</v>
      </c>
      <c r="E34" s="20" t="s">
        <v>27</v>
      </c>
      <c r="F34" s="84"/>
      <c r="G34" s="139"/>
      <c r="H34" s="144"/>
      <c r="I34" s="139"/>
      <c r="J34" s="22"/>
      <c r="K34" s="152"/>
      <c r="L34" s="279"/>
      <c r="M34" s="315"/>
      <c r="N34" s="318"/>
      <c r="O34" s="296"/>
      <c r="P34" s="264"/>
      <c r="Q34" s="22">
        <v>6</v>
      </c>
      <c r="R34" s="266"/>
      <c r="S34" s="245"/>
      <c r="T34" s="22"/>
      <c r="U34" s="173"/>
      <c r="V34" s="207"/>
      <c r="W34" s="139"/>
      <c r="X34" s="139"/>
      <c r="Y34" s="211"/>
      <c r="Z34" s="196" t="s">
        <v>81</v>
      </c>
      <c r="AA34" s="82">
        <f t="shared" si="0"/>
        <v>6</v>
      </c>
      <c r="AB34" s="40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</row>
    <row r="35" spans="1:68" ht="18.2" customHeight="1" thickTop="1" thickBot="1" x14ac:dyDescent="0.25">
      <c r="A35" s="405"/>
      <c r="B35" s="80" t="s">
        <v>82</v>
      </c>
      <c r="C35" s="14">
        <v>21.72</v>
      </c>
      <c r="D35" s="15" t="s">
        <v>11</v>
      </c>
      <c r="E35" s="16" t="s">
        <v>42</v>
      </c>
      <c r="F35" s="81"/>
      <c r="G35" s="18">
        <v>6</v>
      </c>
      <c r="H35" s="145">
        <v>6</v>
      </c>
      <c r="I35" s="18"/>
      <c r="J35" s="18"/>
      <c r="K35" s="151"/>
      <c r="L35" s="278"/>
      <c r="M35" s="313"/>
      <c r="N35" s="314"/>
      <c r="O35" s="295"/>
      <c r="P35" s="205"/>
      <c r="Q35" s="18"/>
      <c r="R35" s="206"/>
      <c r="S35" s="244"/>
      <c r="T35" s="18"/>
      <c r="U35" s="169"/>
      <c r="V35" s="205"/>
      <c r="W35" s="18"/>
      <c r="X35" s="18"/>
      <c r="Y35" s="206"/>
      <c r="Z35" s="196" t="s">
        <v>83</v>
      </c>
      <c r="AA35" s="82">
        <f t="shared" si="0"/>
        <v>12</v>
      </c>
      <c r="AB35" s="40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</row>
    <row r="36" spans="1:68" ht="18.2" customHeight="1" thickTop="1" thickBot="1" x14ac:dyDescent="0.25">
      <c r="A36" s="405"/>
      <c r="B36" s="80" t="s">
        <v>84</v>
      </c>
      <c r="C36" s="25">
        <v>21.72</v>
      </c>
      <c r="D36" s="26" t="s">
        <v>11</v>
      </c>
      <c r="E36" s="27" t="s">
        <v>24</v>
      </c>
      <c r="F36" s="81"/>
      <c r="G36" s="28"/>
      <c r="H36" s="148"/>
      <c r="I36" s="28"/>
      <c r="J36" s="28"/>
      <c r="K36" s="153"/>
      <c r="L36" s="280"/>
      <c r="M36" s="317"/>
      <c r="N36" s="321">
        <v>12</v>
      </c>
      <c r="O36" s="297"/>
      <c r="P36" s="210">
        <v>2</v>
      </c>
      <c r="Q36" s="28"/>
      <c r="R36" s="214"/>
      <c r="S36" s="246"/>
      <c r="T36" s="28"/>
      <c r="U36" s="171"/>
      <c r="V36" s="210"/>
      <c r="W36" s="28"/>
      <c r="X36" s="28"/>
      <c r="Y36" s="214"/>
      <c r="Z36" s="196" t="s">
        <v>85</v>
      </c>
      <c r="AA36" s="82">
        <f t="shared" si="0"/>
        <v>14</v>
      </c>
      <c r="AB36" s="408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</row>
    <row r="37" spans="1:68" ht="18.2" customHeight="1" thickTop="1" thickBot="1" x14ac:dyDescent="0.25">
      <c r="A37" s="405"/>
      <c r="B37" s="85" t="s">
        <v>86</v>
      </c>
      <c r="C37" s="86">
        <v>21.72</v>
      </c>
      <c r="D37" s="87" t="s">
        <v>11</v>
      </c>
      <c r="E37" s="88" t="s">
        <v>47</v>
      </c>
      <c r="F37" s="89"/>
      <c r="G37" s="47"/>
      <c r="H37" s="149"/>
      <c r="I37" s="47"/>
      <c r="J37" s="47"/>
      <c r="K37" s="155"/>
      <c r="L37" s="282"/>
      <c r="M37" s="322">
        <v>18</v>
      </c>
      <c r="N37" s="323"/>
      <c r="O37" s="299"/>
      <c r="P37" s="215"/>
      <c r="Q37" s="47"/>
      <c r="R37" s="216"/>
      <c r="S37" s="248"/>
      <c r="T37" s="47"/>
      <c r="U37" s="185"/>
      <c r="V37" s="215"/>
      <c r="W37" s="47"/>
      <c r="X37" s="47"/>
      <c r="Y37" s="216"/>
      <c r="Z37" s="197" t="s">
        <v>87</v>
      </c>
      <c r="AA37" s="90">
        <f t="shared" si="0"/>
        <v>18</v>
      </c>
      <c r="AB37" s="40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</row>
    <row r="38" spans="1:68" ht="18.2" customHeight="1" thickTop="1" thickBot="1" x14ac:dyDescent="0.25">
      <c r="A38" s="405"/>
      <c r="B38" s="49" t="s">
        <v>88</v>
      </c>
      <c r="C38" s="50">
        <v>21.72</v>
      </c>
      <c r="D38" s="51" t="s">
        <v>11</v>
      </c>
      <c r="E38" s="16" t="s">
        <v>12</v>
      </c>
      <c r="F38" s="58"/>
      <c r="G38" s="18"/>
      <c r="H38" s="145"/>
      <c r="I38" s="18"/>
      <c r="J38" s="18"/>
      <c r="K38" s="151"/>
      <c r="L38" s="278"/>
      <c r="M38" s="313"/>
      <c r="N38" s="314"/>
      <c r="O38" s="295"/>
      <c r="P38" s="205"/>
      <c r="Q38" s="18">
        <v>6</v>
      </c>
      <c r="R38" s="206"/>
      <c r="S38" s="244"/>
      <c r="T38" s="18"/>
      <c r="U38" s="169">
        <v>2</v>
      </c>
      <c r="V38" s="205"/>
      <c r="W38" s="18"/>
      <c r="X38" s="18"/>
      <c r="Y38" s="206"/>
      <c r="Z38" s="191" t="s">
        <v>89</v>
      </c>
      <c r="AA38" s="12">
        <f t="shared" si="0"/>
        <v>8</v>
      </c>
      <c r="AB38" s="40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</row>
    <row r="39" spans="1:68" ht="18.2" customHeight="1" thickTop="1" thickBot="1" x14ac:dyDescent="0.25">
      <c r="A39" s="405"/>
      <c r="B39" s="53" t="s">
        <v>90</v>
      </c>
      <c r="C39" s="25">
        <v>21.72</v>
      </c>
      <c r="D39" s="26" t="s">
        <v>11</v>
      </c>
      <c r="E39" s="27" t="s">
        <v>12</v>
      </c>
      <c r="F39" s="21"/>
      <c r="G39" s="28"/>
      <c r="H39" s="148">
        <v>6</v>
      </c>
      <c r="I39" s="28"/>
      <c r="J39" s="28"/>
      <c r="K39" s="153"/>
      <c r="L39" s="280"/>
      <c r="M39" s="317"/>
      <c r="N39" s="321"/>
      <c r="O39" s="297"/>
      <c r="P39" s="210"/>
      <c r="Q39" s="28"/>
      <c r="R39" s="214"/>
      <c r="S39" s="246"/>
      <c r="T39" s="28"/>
      <c r="U39" s="171"/>
      <c r="V39" s="210"/>
      <c r="W39" s="28"/>
      <c r="X39" s="28"/>
      <c r="Y39" s="214"/>
      <c r="Z39" s="189" t="s">
        <v>91</v>
      </c>
      <c r="AA39" s="12">
        <f t="shared" si="0"/>
        <v>6</v>
      </c>
      <c r="AB39" s="408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</row>
    <row r="40" spans="1:68" ht="18.2" customHeight="1" thickTop="1" thickBot="1" x14ac:dyDescent="0.25">
      <c r="A40" s="405"/>
      <c r="B40" s="54" t="s">
        <v>92</v>
      </c>
      <c r="C40" s="55">
        <v>21.72</v>
      </c>
      <c r="D40" s="56" t="s">
        <v>11</v>
      </c>
      <c r="E40" s="57" t="s">
        <v>12</v>
      </c>
      <c r="F40" s="58"/>
      <c r="G40" s="59"/>
      <c r="H40" s="59"/>
      <c r="I40" s="59"/>
      <c r="J40" s="59"/>
      <c r="K40" s="156"/>
      <c r="L40" s="283"/>
      <c r="M40" s="324"/>
      <c r="N40" s="325"/>
      <c r="O40" s="300"/>
      <c r="P40" s="217"/>
      <c r="Q40" s="59"/>
      <c r="R40" s="218">
        <v>3</v>
      </c>
      <c r="S40" s="249"/>
      <c r="T40" s="59"/>
      <c r="U40" s="174">
        <v>3</v>
      </c>
      <c r="V40" s="217"/>
      <c r="W40" s="59"/>
      <c r="X40" s="59"/>
      <c r="Y40" s="218"/>
      <c r="Z40" s="194" t="s">
        <v>93</v>
      </c>
      <c r="AA40" s="60">
        <f t="shared" si="0"/>
        <v>6</v>
      </c>
      <c r="AB40" s="409">
        <f>SUM(AA24:AA41)/6</f>
        <v>24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</row>
    <row r="41" spans="1:68" ht="18.2" customHeight="1" thickTop="1" thickBot="1" x14ac:dyDescent="0.25">
      <c r="A41" s="405"/>
      <c r="B41" s="91" t="s">
        <v>94</v>
      </c>
      <c r="C41" s="92">
        <v>21.72</v>
      </c>
      <c r="D41" s="93" t="s">
        <v>11</v>
      </c>
      <c r="E41" s="94" t="s">
        <v>37</v>
      </c>
      <c r="F41" s="95"/>
      <c r="G41" s="96"/>
      <c r="H41" s="96"/>
      <c r="I41" s="96"/>
      <c r="J41" s="96"/>
      <c r="K41" s="160"/>
      <c r="L41" s="287"/>
      <c r="M41" s="332"/>
      <c r="N41" s="333"/>
      <c r="O41" s="304"/>
      <c r="P41" s="225"/>
      <c r="Q41" s="96"/>
      <c r="R41" s="226"/>
      <c r="S41" s="253"/>
      <c r="T41" s="96"/>
      <c r="U41" s="177">
        <v>1</v>
      </c>
      <c r="V41" s="225"/>
      <c r="W41" s="96"/>
      <c r="X41" s="96"/>
      <c r="Y41" s="226"/>
      <c r="Z41" s="198" t="s">
        <v>95</v>
      </c>
      <c r="AA41" s="97">
        <f t="shared" si="0"/>
        <v>1</v>
      </c>
      <c r="AB41" s="409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</row>
    <row r="42" spans="1:68" ht="18.2" customHeight="1" thickTop="1" thickBot="1" x14ac:dyDescent="0.3">
      <c r="A42" s="411" t="s">
        <v>96</v>
      </c>
      <c r="B42" s="98" t="s">
        <v>97</v>
      </c>
      <c r="C42" s="99">
        <v>11.6</v>
      </c>
      <c r="D42" s="100" t="s">
        <v>98</v>
      </c>
      <c r="E42" s="20" t="s">
        <v>12</v>
      </c>
      <c r="F42" s="101"/>
      <c r="G42" s="140"/>
      <c r="H42" s="102"/>
      <c r="I42" s="140"/>
      <c r="J42" s="102"/>
      <c r="K42" s="161"/>
      <c r="L42" s="288"/>
      <c r="M42" s="334"/>
      <c r="N42" s="335"/>
      <c r="O42" s="305"/>
      <c r="P42" s="268"/>
      <c r="Q42" s="102"/>
      <c r="R42" s="269"/>
      <c r="S42" s="254"/>
      <c r="T42" s="102"/>
      <c r="U42" s="178"/>
      <c r="V42" s="227"/>
      <c r="W42" s="140"/>
      <c r="X42" s="140"/>
      <c r="Y42" s="228"/>
      <c r="Z42" s="199" t="s">
        <v>99</v>
      </c>
      <c r="AA42" s="12">
        <f t="shared" si="0"/>
        <v>0</v>
      </c>
      <c r="AB42" s="103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</row>
    <row r="43" spans="1:68" ht="18.2" customHeight="1" thickTop="1" thickBot="1" x14ac:dyDescent="0.3">
      <c r="A43" s="411"/>
      <c r="B43" s="104" t="s">
        <v>100</v>
      </c>
      <c r="C43" s="105">
        <v>11.6</v>
      </c>
      <c r="D43" s="70" t="s">
        <v>98</v>
      </c>
      <c r="E43" s="106" t="s">
        <v>12</v>
      </c>
      <c r="F43" s="107"/>
      <c r="G43" s="108"/>
      <c r="H43" s="108"/>
      <c r="I43" s="108"/>
      <c r="J43" s="108"/>
      <c r="K43" s="162"/>
      <c r="L43" s="289"/>
      <c r="M43" s="336"/>
      <c r="N43" s="337"/>
      <c r="O43" s="306"/>
      <c r="P43" s="229"/>
      <c r="Q43" s="108"/>
      <c r="R43" s="230"/>
      <c r="S43" s="255"/>
      <c r="T43" s="108"/>
      <c r="U43" s="179"/>
      <c r="V43" s="229"/>
      <c r="W43" s="108"/>
      <c r="X43" s="108"/>
      <c r="Y43" s="230"/>
      <c r="Z43" s="200" t="s">
        <v>101</v>
      </c>
      <c r="AA43" s="35">
        <f t="shared" si="0"/>
        <v>0</v>
      </c>
      <c r="AB43" s="103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</row>
    <row r="44" spans="1:68" ht="18.2" customHeight="1" thickTop="1" thickBot="1" x14ac:dyDescent="0.3">
      <c r="A44" s="411" t="s">
        <v>102</v>
      </c>
      <c r="B44" s="109" t="s">
        <v>103</v>
      </c>
      <c r="C44" s="110">
        <v>8.9</v>
      </c>
      <c r="D44" s="111" t="s">
        <v>104</v>
      </c>
      <c r="E44" s="16" t="s">
        <v>12</v>
      </c>
      <c r="F44" s="112"/>
      <c r="G44" s="113"/>
      <c r="H44" s="113"/>
      <c r="I44" s="113"/>
      <c r="J44" s="113"/>
      <c r="K44" s="163"/>
      <c r="L44" s="290"/>
      <c r="M44" s="338"/>
      <c r="N44" s="339"/>
      <c r="O44" s="307"/>
      <c r="P44" s="231"/>
      <c r="Q44" s="113"/>
      <c r="R44" s="232"/>
      <c r="S44" s="256"/>
      <c r="T44" s="113"/>
      <c r="U44" s="180"/>
      <c r="V44" s="231"/>
      <c r="W44" s="113"/>
      <c r="X44" s="113"/>
      <c r="Y44" s="232"/>
      <c r="Z44" s="199" t="s">
        <v>105</v>
      </c>
      <c r="AA44" s="12">
        <f t="shared" si="0"/>
        <v>0</v>
      </c>
      <c r="AB44" s="103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</row>
    <row r="45" spans="1:68" ht="18.2" customHeight="1" thickTop="1" thickBot="1" x14ac:dyDescent="0.3">
      <c r="A45" s="411"/>
      <c r="B45" s="98" t="s">
        <v>106</v>
      </c>
      <c r="C45" s="114">
        <v>14.9</v>
      </c>
      <c r="D45" s="115" t="s">
        <v>104</v>
      </c>
      <c r="E45" s="20" t="s">
        <v>12</v>
      </c>
      <c r="F45" s="116"/>
      <c r="G45" s="141"/>
      <c r="H45" s="117"/>
      <c r="I45" s="141"/>
      <c r="J45" s="117"/>
      <c r="K45" s="164"/>
      <c r="L45" s="291"/>
      <c r="M45" s="340"/>
      <c r="N45" s="341"/>
      <c r="O45" s="308"/>
      <c r="P45" s="270"/>
      <c r="Q45" s="117"/>
      <c r="R45" s="271"/>
      <c r="S45" s="257"/>
      <c r="T45" s="117"/>
      <c r="U45" s="181"/>
      <c r="V45" s="233"/>
      <c r="W45" s="141"/>
      <c r="X45" s="141"/>
      <c r="Y45" s="234"/>
      <c r="Z45" s="199" t="s">
        <v>107</v>
      </c>
      <c r="AA45" s="12">
        <f t="shared" si="0"/>
        <v>0</v>
      </c>
      <c r="AB45" s="103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68" ht="18.2" customHeight="1" thickTop="1" thickBot="1" x14ac:dyDescent="0.3">
      <c r="A46" s="411"/>
      <c r="B46" s="109" t="s">
        <v>108</v>
      </c>
      <c r="C46" s="110">
        <v>20.5</v>
      </c>
      <c r="D46" s="111" t="s">
        <v>104</v>
      </c>
      <c r="E46" s="16" t="s">
        <v>12</v>
      </c>
      <c r="F46" s="118"/>
      <c r="G46" s="142"/>
      <c r="H46" s="119"/>
      <c r="I46" s="142"/>
      <c r="J46" s="119"/>
      <c r="K46" s="165"/>
      <c r="L46" s="292"/>
      <c r="M46" s="342"/>
      <c r="N46" s="343"/>
      <c r="O46" s="309"/>
      <c r="P46" s="272"/>
      <c r="Q46" s="119"/>
      <c r="R46" s="273"/>
      <c r="S46" s="258"/>
      <c r="T46" s="119"/>
      <c r="U46" s="182"/>
      <c r="V46" s="235"/>
      <c r="W46" s="142"/>
      <c r="X46" s="142"/>
      <c r="Y46" s="236"/>
      <c r="Z46" s="199" t="s">
        <v>109</v>
      </c>
      <c r="AA46" s="12">
        <f t="shared" si="0"/>
        <v>0</v>
      </c>
      <c r="AB46" s="103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</row>
    <row r="47" spans="1:68" ht="18.2" customHeight="1" thickTop="1" thickBot="1" x14ac:dyDescent="0.3">
      <c r="A47" s="411"/>
      <c r="B47" s="120" t="s">
        <v>110</v>
      </c>
      <c r="C47" s="121">
        <v>17.5</v>
      </c>
      <c r="D47" s="122" t="s">
        <v>104</v>
      </c>
      <c r="E47" s="123" t="s">
        <v>12</v>
      </c>
      <c r="F47" s="124"/>
      <c r="G47" s="143"/>
      <c r="H47" s="125"/>
      <c r="I47" s="143"/>
      <c r="J47" s="125"/>
      <c r="K47" s="166"/>
      <c r="L47" s="293"/>
      <c r="M47" s="344"/>
      <c r="N47" s="345"/>
      <c r="O47" s="310"/>
      <c r="P47" s="274"/>
      <c r="Q47" s="275"/>
      <c r="R47" s="276"/>
      <c r="S47" s="259"/>
      <c r="T47" s="125"/>
      <c r="U47" s="183"/>
      <c r="V47" s="237"/>
      <c r="W47" s="143"/>
      <c r="X47" s="143"/>
      <c r="Y47" s="238"/>
      <c r="Z47" s="200" t="s">
        <v>111</v>
      </c>
      <c r="AA47" s="35">
        <f t="shared" si="0"/>
        <v>0</v>
      </c>
      <c r="AB47" s="103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68" ht="12.75" customHeight="1" thickTop="1" thickBot="1" x14ac:dyDescent="0.25">
      <c r="A48" s="4"/>
      <c r="B48" s="126"/>
      <c r="C48" s="126"/>
      <c r="D48" s="126"/>
      <c r="E48" s="127" t="s">
        <v>112</v>
      </c>
      <c r="F48" s="128">
        <v>20.52</v>
      </c>
      <c r="G48" s="128">
        <f t="shared" ref="G48:Y48" si="1">SUM(G5:G10)*20.52/12+SUM(G11:G13)*21.72/12+SUM(G14:G16)*20.52/12+SUM(G17:G23)*21.72/12+SUM(G24:G27)*20.52/6+SUM(G28:G30)*21.72/6+SUM(G31:G34)*20.52/6+SUM(G35:G41)*21.72/6+SUM(G42:G43)*11.6+G44*8.9+G45*14.9+G46*20.5+G47*17.5</f>
        <v>150.84</v>
      </c>
      <c r="H48" s="128">
        <f t="shared" si="1"/>
        <v>127.91999999999999</v>
      </c>
      <c r="I48" s="128">
        <f t="shared" si="1"/>
        <v>103.8</v>
      </c>
      <c r="J48" s="128">
        <f t="shared" si="1"/>
        <v>21.119999999999997</v>
      </c>
      <c r="K48" s="128">
        <f t="shared" si="1"/>
        <v>42.54</v>
      </c>
      <c r="L48" s="128">
        <f t="shared" si="1"/>
        <v>21.119999999999997</v>
      </c>
      <c r="M48" s="260">
        <f t="shared" si="1"/>
        <v>65.16</v>
      </c>
      <c r="N48" s="260">
        <f t="shared" si="1"/>
        <v>84.47999999999999</v>
      </c>
      <c r="O48" s="128">
        <f t="shared" si="1"/>
        <v>43.44</v>
      </c>
      <c r="P48" s="260">
        <f t="shared" si="1"/>
        <v>42.04</v>
      </c>
      <c r="Q48" s="260">
        <f t="shared" si="1"/>
        <v>85.679999999999993</v>
      </c>
      <c r="R48" s="260">
        <f t="shared" si="1"/>
        <v>21.119999999999997</v>
      </c>
      <c r="S48" s="167">
        <f t="shared" si="1"/>
        <v>41.04</v>
      </c>
      <c r="T48" s="128">
        <f t="shared" si="1"/>
        <v>21.519999999999996</v>
      </c>
      <c r="U48" s="187">
        <f t="shared" si="1"/>
        <v>43.239999999999995</v>
      </c>
      <c r="V48" s="239">
        <f t="shared" si="1"/>
        <v>86.88</v>
      </c>
      <c r="W48" s="240">
        <f t="shared" si="1"/>
        <v>43.44</v>
      </c>
      <c r="X48" s="240">
        <f t="shared" si="1"/>
        <v>86.88</v>
      </c>
      <c r="Y48" s="241">
        <f t="shared" si="1"/>
        <v>65.16</v>
      </c>
      <c r="Z48" s="201" t="s">
        <v>112</v>
      </c>
      <c r="AA48" s="129">
        <f t="shared" si="0"/>
        <v>1197.4199999999998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68" ht="20.100000000000001" customHeight="1" thickTop="1" x14ac:dyDescent="0.2">
      <c r="A49" s="130"/>
      <c r="B49" s="130"/>
      <c r="C49" s="130"/>
      <c r="D49" s="130"/>
      <c r="E49" s="410" t="s">
        <v>113</v>
      </c>
      <c r="F49" s="410"/>
      <c r="G49" s="136">
        <f>SUM(G5:G23)</f>
        <v>72</v>
      </c>
      <c r="H49" s="136">
        <f t="shared" ref="H49:Y49" si="2">SUM(H5:H23)</f>
        <v>0</v>
      </c>
      <c r="I49" s="136">
        <f t="shared" si="2"/>
        <v>36</v>
      </c>
      <c r="J49" s="136">
        <f t="shared" si="2"/>
        <v>12</v>
      </c>
      <c r="K49" s="136">
        <f t="shared" si="2"/>
        <v>24</v>
      </c>
      <c r="L49" s="136">
        <f t="shared" si="2"/>
        <v>12</v>
      </c>
      <c r="M49" s="136">
        <f t="shared" si="2"/>
        <v>0</v>
      </c>
      <c r="N49" s="136">
        <f t="shared" si="2"/>
        <v>0</v>
      </c>
      <c r="O49" s="136">
        <f t="shared" si="2"/>
        <v>24</v>
      </c>
      <c r="P49" s="136">
        <f t="shared" si="2"/>
        <v>0</v>
      </c>
      <c r="Q49" s="136">
        <f t="shared" si="2"/>
        <v>0</v>
      </c>
      <c r="R49" s="136">
        <f t="shared" si="2"/>
        <v>0</v>
      </c>
      <c r="S49" s="136">
        <f t="shared" si="2"/>
        <v>24</v>
      </c>
      <c r="T49" s="136">
        <f t="shared" si="2"/>
        <v>12</v>
      </c>
      <c r="U49" s="136">
        <f t="shared" si="2"/>
        <v>12</v>
      </c>
      <c r="V49" s="136">
        <f t="shared" si="2"/>
        <v>48</v>
      </c>
      <c r="W49" s="136">
        <f t="shared" si="2"/>
        <v>24</v>
      </c>
      <c r="X49" s="136">
        <f t="shared" si="2"/>
        <v>48</v>
      </c>
      <c r="Y49" s="136">
        <f t="shared" si="2"/>
        <v>36</v>
      </c>
      <c r="Z49" s="130"/>
      <c r="AA49" s="130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68" ht="20.100000000000001" customHeight="1" x14ac:dyDescent="0.2">
      <c r="A50" s="4"/>
      <c r="B50" s="131"/>
      <c r="C50" s="131"/>
      <c r="D50" s="131"/>
      <c r="E50" s="410" t="s">
        <v>114</v>
      </c>
      <c r="F50" s="410"/>
      <c r="G50">
        <f>G49/12</f>
        <v>6</v>
      </c>
      <c r="H50">
        <f t="shared" ref="H50:Y50" si="3">H49/12</f>
        <v>0</v>
      </c>
      <c r="I50">
        <f t="shared" si="3"/>
        <v>3</v>
      </c>
      <c r="J50">
        <f t="shared" si="3"/>
        <v>1</v>
      </c>
      <c r="K50">
        <f t="shared" si="3"/>
        <v>2</v>
      </c>
      <c r="L50">
        <f t="shared" si="3"/>
        <v>1</v>
      </c>
      <c r="M50">
        <f t="shared" si="3"/>
        <v>0</v>
      </c>
      <c r="N50">
        <f t="shared" si="3"/>
        <v>0</v>
      </c>
      <c r="O50">
        <f t="shared" si="3"/>
        <v>2</v>
      </c>
      <c r="P50">
        <f t="shared" si="3"/>
        <v>0</v>
      </c>
      <c r="Q50">
        <f t="shared" si="3"/>
        <v>0</v>
      </c>
      <c r="R50">
        <f t="shared" si="3"/>
        <v>0</v>
      </c>
      <c r="S50">
        <f t="shared" si="3"/>
        <v>2</v>
      </c>
      <c r="T50">
        <f t="shared" si="3"/>
        <v>1</v>
      </c>
      <c r="U50">
        <f t="shared" si="3"/>
        <v>1</v>
      </c>
      <c r="V50">
        <f t="shared" si="3"/>
        <v>4</v>
      </c>
      <c r="W50">
        <f t="shared" si="3"/>
        <v>2</v>
      </c>
      <c r="X50">
        <f t="shared" si="3"/>
        <v>4</v>
      </c>
      <c r="Y50">
        <f t="shared" si="3"/>
        <v>3</v>
      </c>
      <c r="Z50" s="132"/>
      <c r="AA50" s="132"/>
      <c r="AB50" s="4"/>
      <c r="AC50" s="133"/>
      <c r="AD50" s="133"/>
      <c r="AE50" s="133"/>
      <c r="AF50" s="13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68" ht="20.100000000000001" hidden="1" customHeight="1" x14ac:dyDescent="0.2">
      <c r="A51" s="4"/>
      <c r="B51" s="131"/>
      <c r="C51" s="131"/>
      <c r="D51" s="131"/>
      <c r="G51" s="136">
        <f>G$50-INT(G$50)</f>
        <v>0</v>
      </c>
      <c r="H51" s="136">
        <f t="shared" ref="H51:Y51" si="4">H$50-INT(H$50)</f>
        <v>0</v>
      </c>
      <c r="I51" s="136">
        <f t="shared" si="4"/>
        <v>0</v>
      </c>
      <c r="J51" s="136">
        <f t="shared" si="4"/>
        <v>0</v>
      </c>
      <c r="K51" s="136">
        <f t="shared" si="4"/>
        <v>0</v>
      </c>
      <c r="L51" s="136">
        <f t="shared" si="4"/>
        <v>0</v>
      </c>
      <c r="M51" s="136">
        <f t="shared" si="4"/>
        <v>0</v>
      </c>
      <c r="N51" s="136">
        <f t="shared" si="4"/>
        <v>0</v>
      </c>
      <c r="O51" s="136">
        <f t="shared" si="4"/>
        <v>0</v>
      </c>
      <c r="P51" s="136">
        <f t="shared" si="4"/>
        <v>0</v>
      </c>
      <c r="Q51" s="136">
        <f t="shared" si="4"/>
        <v>0</v>
      </c>
      <c r="R51" s="136">
        <f t="shared" si="4"/>
        <v>0</v>
      </c>
      <c r="S51" s="136">
        <f t="shared" si="4"/>
        <v>0</v>
      </c>
      <c r="T51" s="136">
        <f t="shared" si="4"/>
        <v>0</v>
      </c>
      <c r="U51" s="136">
        <f t="shared" si="4"/>
        <v>0</v>
      </c>
      <c r="V51" s="136">
        <f t="shared" si="4"/>
        <v>0</v>
      </c>
      <c r="W51" s="136">
        <f t="shared" si="4"/>
        <v>0</v>
      </c>
      <c r="X51" s="136">
        <f t="shared" si="4"/>
        <v>0</v>
      </c>
      <c r="Y51" s="136">
        <f t="shared" si="4"/>
        <v>0</v>
      </c>
      <c r="Z51" s="132"/>
      <c r="AA51" s="132"/>
      <c r="AB51" s="4"/>
      <c r="AC51" s="133"/>
      <c r="AD51" s="133"/>
      <c r="AE51" s="133"/>
      <c r="AF51" s="13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68" ht="20.100000000000001" customHeight="1" x14ac:dyDescent="0.2">
      <c r="A52" s="4"/>
      <c r="B52" s="131"/>
      <c r="C52" s="131"/>
      <c r="D52" s="131"/>
      <c r="E52" s="410" t="s">
        <v>115</v>
      </c>
      <c r="F52" s="410"/>
      <c r="G52" s="136">
        <f>SUM(G24:G41)</f>
        <v>6</v>
      </c>
      <c r="H52" s="136">
        <f t="shared" ref="H52:Y52" si="5">SUM(H24:H41)</f>
        <v>36</v>
      </c>
      <c r="I52" s="136">
        <f t="shared" si="5"/>
        <v>12</v>
      </c>
      <c r="J52" s="136">
        <f t="shared" si="5"/>
        <v>0</v>
      </c>
      <c r="K52" s="136">
        <f t="shared" si="5"/>
        <v>0</v>
      </c>
      <c r="L52" s="136">
        <f t="shared" si="5"/>
        <v>0</v>
      </c>
      <c r="M52" s="136">
        <f t="shared" si="5"/>
        <v>18</v>
      </c>
      <c r="N52" s="136">
        <f t="shared" si="5"/>
        <v>24</v>
      </c>
      <c r="O52" s="136">
        <f t="shared" si="5"/>
        <v>0</v>
      </c>
      <c r="P52" s="136">
        <f t="shared" si="5"/>
        <v>12</v>
      </c>
      <c r="Q52" s="136">
        <f t="shared" si="5"/>
        <v>24</v>
      </c>
      <c r="R52" s="136">
        <f t="shared" si="5"/>
        <v>6</v>
      </c>
      <c r="S52" s="136">
        <f t="shared" si="5"/>
        <v>0</v>
      </c>
      <c r="T52" s="136">
        <f t="shared" si="5"/>
        <v>0</v>
      </c>
      <c r="U52" s="136">
        <f t="shared" si="5"/>
        <v>6</v>
      </c>
      <c r="V52" s="136">
        <f t="shared" si="5"/>
        <v>0</v>
      </c>
      <c r="W52" s="136">
        <f t="shared" si="5"/>
        <v>0</v>
      </c>
      <c r="X52" s="136">
        <f t="shared" si="5"/>
        <v>0</v>
      </c>
      <c r="Y52" s="136">
        <f t="shared" si="5"/>
        <v>0</v>
      </c>
      <c r="Z52" s="132"/>
      <c r="AA52" s="132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ht="20.100000000000001" customHeight="1" x14ac:dyDescent="0.2">
      <c r="A53" s="4"/>
      <c r="B53" s="131"/>
      <c r="C53" s="131"/>
      <c r="D53" s="131"/>
      <c r="E53" s="410" t="s">
        <v>116</v>
      </c>
      <c r="F53" s="410"/>
      <c r="G53">
        <f>G52/6</f>
        <v>1</v>
      </c>
      <c r="H53">
        <f t="shared" ref="H53:Y53" si="6">H52/6</f>
        <v>6</v>
      </c>
      <c r="I53">
        <f t="shared" si="6"/>
        <v>2</v>
      </c>
      <c r="J53">
        <f t="shared" si="6"/>
        <v>0</v>
      </c>
      <c r="K53">
        <f t="shared" si="6"/>
        <v>0</v>
      </c>
      <c r="L53">
        <f t="shared" si="6"/>
        <v>0</v>
      </c>
      <c r="M53">
        <f t="shared" si="6"/>
        <v>3</v>
      </c>
      <c r="N53">
        <f t="shared" si="6"/>
        <v>4</v>
      </c>
      <c r="O53">
        <f t="shared" si="6"/>
        <v>0</v>
      </c>
      <c r="P53">
        <f t="shared" si="6"/>
        <v>2</v>
      </c>
      <c r="Q53">
        <f t="shared" si="6"/>
        <v>4</v>
      </c>
      <c r="R53">
        <f t="shared" si="6"/>
        <v>1</v>
      </c>
      <c r="S53">
        <f t="shared" si="6"/>
        <v>0</v>
      </c>
      <c r="T53">
        <f t="shared" si="6"/>
        <v>0</v>
      </c>
      <c r="U53">
        <f t="shared" si="6"/>
        <v>1</v>
      </c>
      <c r="V53">
        <f t="shared" si="6"/>
        <v>0</v>
      </c>
      <c r="W53">
        <f t="shared" si="6"/>
        <v>0</v>
      </c>
      <c r="X53">
        <f t="shared" si="6"/>
        <v>0</v>
      </c>
      <c r="Y53">
        <f t="shared" si="6"/>
        <v>0</v>
      </c>
      <c r="Z53" s="132"/>
      <c r="AA53" s="132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ht="20.100000000000001" hidden="1" customHeight="1" x14ac:dyDescent="0.2">
      <c r="A54" s="4"/>
      <c r="B54" s="131"/>
      <c r="C54" s="131"/>
      <c r="D54" s="131"/>
      <c r="G54" s="136">
        <f>G$53-INT(G$53)</f>
        <v>0</v>
      </c>
      <c r="H54" s="136">
        <f t="shared" ref="H54:Y54" si="7">H$53-INT(H$53)</f>
        <v>0</v>
      </c>
      <c r="I54" s="136">
        <f t="shared" si="7"/>
        <v>0</v>
      </c>
      <c r="J54" s="136">
        <f t="shared" si="7"/>
        <v>0</v>
      </c>
      <c r="K54" s="136">
        <f t="shared" si="7"/>
        <v>0</v>
      </c>
      <c r="L54" s="136">
        <f t="shared" si="7"/>
        <v>0</v>
      </c>
      <c r="M54" s="136">
        <f t="shared" si="7"/>
        <v>0</v>
      </c>
      <c r="N54" s="136">
        <f t="shared" si="7"/>
        <v>0</v>
      </c>
      <c r="O54" s="136">
        <f t="shared" si="7"/>
        <v>0</v>
      </c>
      <c r="P54" s="136">
        <f t="shared" si="7"/>
        <v>0</v>
      </c>
      <c r="Q54" s="136">
        <f t="shared" si="7"/>
        <v>0</v>
      </c>
      <c r="R54" s="136">
        <f t="shared" si="7"/>
        <v>0</v>
      </c>
      <c r="S54" s="136">
        <f t="shared" si="7"/>
        <v>0</v>
      </c>
      <c r="T54" s="136">
        <f t="shared" si="7"/>
        <v>0</v>
      </c>
      <c r="U54" s="136">
        <f t="shared" si="7"/>
        <v>0</v>
      </c>
      <c r="V54" s="136">
        <f t="shared" si="7"/>
        <v>0</v>
      </c>
      <c r="W54" s="136">
        <f t="shared" si="7"/>
        <v>0</v>
      </c>
      <c r="X54" s="136">
        <f t="shared" si="7"/>
        <v>0</v>
      </c>
      <c r="Y54" s="136">
        <f t="shared" si="7"/>
        <v>0</v>
      </c>
      <c r="Z54" s="132"/>
      <c r="AA54" s="132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ht="20.100000000000001" customHeight="1" x14ac:dyDescent="0.2">
      <c r="A55" s="4"/>
      <c r="B55" s="131"/>
      <c r="C55" s="131"/>
      <c r="D55" s="131"/>
      <c r="E55" s="410" t="s">
        <v>117</v>
      </c>
      <c r="F55" s="410"/>
      <c r="G55">
        <f>G53+G50</f>
        <v>7</v>
      </c>
      <c r="H55">
        <f t="shared" ref="H55:Y55" si="8">H53+H50</f>
        <v>6</v>
      </c>
      <c r="I55">
        <f t="shared" si="8"/>
        <v>5</v>
      </c>
      <c r="J55">
        <f t="shared" si="8"/>
        <v>1</v>
      </c>
      <c r="K55">
        <f t="shared" si="8"/>
        <v>2</v>
      </c>
      <c r="L55">
        <f t="shared" si="8"/>
        <v>1</v>
      </c>
      <c r="M55">
        <f t="shared" si="8"/>
        <v>3</v>
      </c>
      <c r="N55">
        <f t="shared" si="8"/>
        <v>4</v>
      </c>
      <c r="O55">
        <f t="shared" si="8"/>
        <v>2</v>
      </c>
      <c r="P55">
        <f t="shared" si="8"/>
        <v>2</v>
      </c>
      <c r="Q55">
        <f t="shared" si="8"/>
        <v>4</v>
      </c>
      <c r="R55">
        <f t="shared" si="8"/>
        <v>1</v>
      </c>
      <c r="S55">
        <f t="shared" si="8"/>
        <v>2</v>
      </c>
      <c r="T55">
        <f t="shared" si="8"/>
        <v>1</v>
      </c>
      <c r="U55">
        <f t="shared" si="8"/>
        <v>2</v>
      </c>
      <c r="V55">
        <f t="shared" si="8"/>
        <v>4</v>
      </c>
      <c r="W55">
        <f t="shared" si="8"/>
        <v>2</v>
      </c>
      <c r="X55">
        <f t="shared" si="8"/>
        <v>4</v>
      </c>
      <c r="Y55">
        <f t="shared" si="8"/>
        <v>3</v>
      </c>
      <c r="Z55" s="132"/>
      <c r="AA55" s="132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ht="20.100000000000001" hidden="1" customHeight="1" x14ac:dyDescent="0.2">
      <c r="A56" s="4"/>
      <c r="B56" s="131"/>
      <c r="C56" s="131"/>
      <c r="D56" s="131"/>
      <c r="E56" s="135"/>
      <c r="F56" s="135"/>
      <c r="G56" s="135">
        <f>G$55-INT(G$55)</f>
        <v>0</v>
      </c>
      <c r="H56" s="135">
        <f t="shared" ref="H56:Y56" si="9">H$55-INT(H$55)</f>
        <v>0</v>
      </c>
      <c r="I56" s="135">
        <f t="shared" si="9"/>
        <v>0</v>
      </c>
      <c r="J56" s="135">
        <f t="shared" si="9"/>
        <v>0</v>
      </c>
      <c r="K56" s="135">
        <f t="shared" si="9"/>
        <v>0</v>
      </c>
      <c r="L56" s="135">
        <f t="shared" si="9"/>
        <v>0</v>
      </c>
      <c r="M56" s="135">
        <f t="shared" si="9"/>
        <v>0</v>
      </c>
      <c r="N56" s="135">
        <f t="shared" si="9"/>
        <v>0</v>
      </c>
      <c r="O56" s="135">
        <f t="shared" si="9"/>
        <v>0</v>
      </c>
      <c r="P56" s="135">
        <f t="shared" si="9"/>
        <v>0</v>
      </c>
      <c r="Q56" s="135">
        <f t="shared" si="9"/>
        <v>0</v>
      </c>
      <c r="R56" s="135">
        <f t="shared" si="9"/>
        <v>0</v>
      </c>
      <c r="S56" s="135">
        <f t="shared" si="9"/>
        <v>0</v>
      </c>
      <c r="T56" s="135">
        <f t="shared" si="9"/>
        <v>0</v>
      </c>
      <c r="U56" s="135"/>
      <c r="V56" s="135"/>
      <c r="W56" s="135"/>
      <c r="X56" s="135"/>
      <c r="Y56" s="135">
        <f t="shared" si="9"/>
        <v>0</v>
      </c>
      <c r="Z56" s="132"/>
      <c r="AA56" s="132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ht="20.100000000000001" customHeight="1" x14ac:dyDescent="0.2">
      <c r="A57" s="4"/>
      <c r="B57" s="131"/>
      <c r="C57" s="131"/>
      <c r="D57" s="131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ht="20.100000000000001" customHeight="1" x14ac:dyDescent="0.2">
      <c r="A58" s="4"/>
      <c r="B58" s="131"/>
      <c r="C58" s="131"/>
      <c r="D58" s="131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ht="20.100000000000001" customHeight="1" x14ac:dyDescent="0.2">
      <c r="A59" s="4"/>
      <c r="B59" s="131"/>
      <c r="C59" s="131"/>
      <c r="D59" s="131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ht="20.100000000000001" customHeight="1" x14ac:dyDescent="0.2">
      <c r="A60" s="4"/>
      <c r="B60" s="131"/>
      <c r="C60" s="131"/>
      <c r="D60" s="131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20.100000000000001" customHeight="1" x14ac:dyDescent="0.2">
      <c r="A61" s="4"/>
      <c r="B61" s="131"/>
      <c r="C61" s="131"/>
      <c r="D61" s="131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1:68" ht="20.100000000000001" customHeight="1" x14ac:dyDescent="0.2">
      <c r="A62" s="4"/>
      <c r="B62" s="131"/>
      <c r="C62" s="131"/>
      <c r="D62" s="131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</row>
    <row r="63" spans="1:68" ht="20.100000000000001" customHeight="1" x14ac:dyDescent="0.2">
      <c r="A63" s="4"/>
      <c r="B63" s="131"/>
      <c r="C63" s="131"/>
      <c r="D63" s="131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1:68" ht="20.100000000000001" customHeight="1" x14ac:dyDescent="0.2">
      <c r="A64" s="4"/>
      <c r="B64" s="131"/>
      <c r="C64" s="131"/>
      <c r="D64" s="131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1:68" ht="20.100000000000001" customHeight="1" x14ac:dyDescent="0.2">
      <c r="A65" s="4"/>
      <c r="B65" s="131"/>
      <c r="C65" s="131"/>
      <c r="D65" s="131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1:68" ht="20.100000000000001" customHeight="1" x14ac:dyDescent="0.2">
      <c r="A66" s="4"/>
      <c r="B66" s="4"/>
      <c r="C66" s="4"/>
      <c r="D66" s="4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1:68" ht="20.100000000000001" customHeight="1" x14ac:dyDescent="0.2">
      <c r="A67" s="4"/>
      <c r="B67" s="4"/>
      <c r="C67" s="4"/>
      <c r="D67" s="4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1:68" ht="20.100000000000001" customHeight="1" x14ac:dyDescent="0.2">
      <c r="A68" s="4"/>
      <c r="B68" s="4"/>
      <c r="C68" s="4"/>
      <c r="D68" s="4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</row>
    <row r="69" spans="1:68" ht="20.100000000000001" customHeight="1" x14ac:dyDescent="0.2">
      <c r="A69" s="4"/>
      <c r="B69" s="4"/>
      <c r="C69" s="4"/>
      <c r="D69" s="4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1:68" ht="20.100000000000001" customHeight="1" x14ac:dyDescent="0.2">
      <c r="A70" s="4"/>
      <c r="B70" s="4"/>
      <c r="C70" s="4"/>
      <c r="D70" s="4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:68" ht="20.100000000000001" customHeight="1" x14ac:dyDescent="0.2">
      <c r="A71" s="4"/>
      <c r="B71" s="4"/>
      <c r="C71" s="4"/>
      <c r="D71" s="4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1:68" ht="20.100000000000001" customHeight="1" x14ac:dyDescent="0.2">
      <c r="A72" s="4"/>
      <c r="B72" s="4"/>
      <c r="C72" s="4"/>
      <c r="D72" s="4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1:68" ht="20.100000000000001" customHeight="1" x14ac:dyDescent="0.2">
      <c r="A73" s="4"/>
      <c r="B73" s="4"/>
      <c r="C73" s="4"/>
      <c r="D73" s="4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</row>
    <row r="74" spans="1:68" ht="20.100000000000001" customHeight="1" x14ac:dyDescent="0.2">
      <c r="A74" s="4"/>
      <c r="B74" s="4"/>
      <c r="C74" s="4"/>
      <c r="D74" s="4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1:68" ht="20.100000000000001" customHeight="1" x14ac:dyDescent="0.2">
      <c r="A75" s="4"/>
      <c r="B75" s="4"/>
      <c r="C75" s="4"/>
      <c r="D75" s="4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:68" ht="20.100000000000001" customHeight="1" x14ac:dyDescent="0.2">
      <c r="A76" s="4"/>
      <c r="B76" s="4"/>
      <c r="C76" s="4"/>
      <c r="D76" s="4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1:68" ht="20.100000000000001" customHeight="1" x14ac:dyDescent="0.2">
      <c r="A77" s="4"/>
      <c r="B77" s="4"/>
      <c r="C77" s="4"/>
      <c r="D77" s="4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1:68" ht="20.100000000000001" customHeight="1" x14ac:dyDescent="0.2">
      <c r="A78" s="4"/>
      <c r="B78" s="4"/>
      <c r="C78" s="4"/>
      <c r="D78" s="4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1:68" ht="20.100000000000001" customHeight="1" x14ac:dyDescent="0.2">
      <c r="A79" s="4"/>
      <c r="B79" s="4"/>
      <c r="C79" s="4"/>
      <c r="D79" s="4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:68" ht="20.100000000000001" customHeight="1" x14ac:dyDescent="0.2">
      <c r="A80" s="4"/>
      <c r="B80" s="4"/>
      <c r="C80" s="4"/>
      <c r="D80" s="4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1:68" ht="20.100000000000001" customHeight="1" x14ac:dyDescent="0.2">
      <c r="A81" s="4"/>
      <c r="B81" s="4"/>
      <c r="C81" s="4"/>
      <c r="D81" s="4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1:68" ht="20.100000000000001" customHeight="1" x14ac:dyDescent="0.2">
      <c r="A82" s="4"/>
      <c r="B82" s="4"/>
      <c r="C82" s="4"/>
      <c r="D82" s="4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1:68" ht="20.100000000000001" customHeight="1" x14ac:dyDescent="0.2">
      <c r="A83" s="4"/>
      <c r="B83" s="4"/>
      <c r="C83" s="4"/>
      <c r="D83" s="4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36">
    <mergeCell ref="E55:F55"/>
    <mergeCell ref="A42:A43"/>
    <mergeCell ref="A44:A47"/>
    <mergeCell ref="E49:F49"/>
    <mergeCell ref="E50:F50"/>
    <mergeCell ref="E52:F52"/>
    <mergeCell ref="E53:F53"/>
    <mergeCell ref="F4:Y4"/>
    <mergeCell ref="A5:A23"/>
    <mergeCell ref="AB5:AB21"/>
    <mergeCell ref="AB22:AB23"/>
    <mergeCell ref="A24:A41"/>
    <mergeCell ref="AB24:AB39"/>
    <mergeCell ref="AB40:AB41"/>
    <mergeCell ref="Q2:Q3"/>
    <mergeCell ref="R2:R3"/>
    <mergeCell ref="S2:S3"/>
    <mergeCell ref="T2:T3"/>
    <mergeCell ref="Y2:Y3"/>
    <mergeCell ref="U2:U3"/>
    <mergeCell ref="W2:W3"/>
    <mergeCell ref="X2:X3"/>
    <mergeCell ref="V2:V3"/>
    <mergeCell ref="O2:O3"/>
    <mergeCell ref="P2:P3"/>
    <mergeCell ref="A1:E2"/>
    <mergeCell ref="F2:F3"/>
    <mergeCell ref="G2:G3"/>
    <mergeCell ref="H2:H3"/>
    <mergeCell ref="I2:I3"/>
    <mergeCell ref="J2:J3"/>
    <mergeCell ref="A3:E3"/>
    <mergeCell ref="K2:K3"/>
    <mergeCell ref="L2:L3"/>
    <mergeCell ref="M2:M3"/>
    <mergeCell ref="N2:N3"/>
  </mergeCells>
  <conditionalFormatting sqref="G50:Y50">
    <cfRule type="expression" dxfId="5" priority="5">
      <formula>G$51=0</formula>
    </cfRule>
    <cfRule type="expression" dxfId="4" priority="6">
      <formula>G$51&lt;&gt;0</formula>
    </cfRule>
  </conditionalFormatting>
  <conditionalFormatting sqref="G53:Y53">
    <cfRule type="expression" dxfId="3" priority="3">
      <formula>G$54=0</formula>
    </cfRule>
    <cfRule type="expression" dxfId="2" priority="4">
      <formula>G$54&lt;&gt;0</formula>
    </cfRule>
  </conditionalFormatting>
  <conditionalFormatting sqref="G55:Y55">
    <cfRule type="expression" dxfId="1" priority="1">
      <formula>G$56=0</formula>
    </cfRule>
    <cfRule type="expression" dxfId="0" priority="2">
      <formula>G$56&lt;&gt;0</formula>
    </cfRule>
  </conditionalFormatting>
  <pageMargins left="0.25" right="0.25" top="0.75" bottom="0.75" header="0.3" footer="0.3"/>
  <pageSetup paperSize="9" scale="46" orientation="landscape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0"/>
  <sheetViews>
    <sheetView tabSelected="1" topLeftCell="A13" zoomScale="85" zoomScaleNormal="85" workbookViewId="0">
      <selection activeCell="A18" sqref="A18"/>
    </sheetView>
  </sheetViews>
  <sheetFormatPr baseColWidth="10" defaultColWidth="11" defaultRowHeight="76.5" customHeight="1" x14ac:dyDescent="0.2"/>
  <cols>
    <col min="1" max="1" width="28.5703125" style="346" bestFit="1" customWidth="1"/>
    <col min="2" max="2" width="27.5703125" style="346" bestFit="1" customWidth="1"/>
    <col min="3" max="3" width="56.5703125" style="346" customWidth="1"/>
    <col min="4" max="4" width="47.5703125" style="346" customWidth="1"/>
    <col min="5" max="16384" width="11" style="346"/>
  </cols>
  <sheetData>
    <row r="1" spans="1:4" ht="76.5" customHeight="1" x14ac:dyDescent="0.2">
      <c r="A1" s="361" t="s">
        <v>0</v>
      </c>
      <c r="B1" s="362" t="s">
        <v>139</v>
      </c>
      <c r="C1" s="363" t="s">
        <v>140</v>
      </c>
    </row>
    <row r="2" spans="1:4" ht="76.5" customHeight="1" thickBot="1" x14ac:dyDescent="0.25">
      <c r="A2" s="364" t="s">
        <v>126</v>
      </c>
      <c r="B2" s="348">
        <v>2</v>
      </c>
      <c r="C2" s="365"/>
    </row>
    <row r="3" spans="1:4" ht="76.5" customHeight="1" x14ac:dyDescent="0.2">
      <c r="A3" s="350" t="s">
        <v>127</v>
      </c>
      <c r="B3" s="351">
        <v>2</v>
      </c>
      <c r="C3" s="352"/>
    </row>
    <row r="4" spans="1:4" ht="76.5" customHeight="1" x14ac:dyDescent="0.2">
      <c r="A4" s="353" t="s">
        <v>128</v>
      </c>
      <c r="B4" s="347">
        <v>4</v>
      </c>
      <c r="C4" s="354"/>
    </row>
    <row r="5" spans="1:4" ht="76.5" customHeight="1" thickBot="1" x14ac:dyDescent="0.25">
      <c r="A5" s="355" t="s">
        <v>129</v>
      </c>
      <c r="B5" s="356">
        <v>1</v>
      </c>
      <c r="C5" s="357"/>
    </row>
    <row r="6" spans="1:4" ht="76.5" customHeight="1" x14ac:dyDescent="0.2">
      <c r="A6" s="358" t="s">
        <v>138</v>
      </c>
      <c r="B6" s="351">
        <v>5</v>
      </c>
      <c r="C6" s="352"/>
    </row>
    <row r="7" spans="1:4" ht="76.5" customHeight="1" thickBot="1" x14ac:dyDescent="0.25">
      <c r="A7" s="355" t="s">
        <v>145</v>
      </c>
      <c r="B7" s="356">
        <v>1</v>
      </c>
      <c r="C7" s="357"/>
    </row>
    <row r="8" spans="1:4" ht="76.5" customHeight="1" x14ac:dyDescent="0.2">
      <c r="A8" s="366" t="s">
        <v>144</v>
      </c>
      <c r="B8" s="349">
        <v>6</v>
      </c>
      <c r="C8" s="367"/>
    </row>
    <row r="9" spans="1:4" ht="76.5" customHeight="1" x14ac:dyDescent="0.2">
      <c r="A9" s="359" t="s">
        <v>137</v>
      </c>
      <c r="B9" s="347">
        <v>7</v>
      </c>
      <c r="C9" s="354"/>
    </row>
    <row r="10" spans="1:4" ht="76.5" customHeight="1" thickBot="1" x14ac:dyDescent="0.25">
      <c r="A10" s="368" t="s">
        <v>141</v>
      </c>
      <c r="B10" s="348">
        <v>3</v>
      </c>
      <c r="C10" s="365"/>
    </row>
    <row r="11" spans="1:4" ht="76.5" customHeight="1" thickBot="1" x14ac:dyDescent="0.25">
      <c r="A11" s="370" t="s">
        <v>142</v>
      </c>
      <c r="B11" s="371">
        <v>4</v>
      </c>
      <c r="C11" s="372"/>
    </row>
    <row r="12" spans="1:4" ht="76.5" customHeight="1" x14ac:dyDescent="0.2">
      <c r="A12" s="358" t="s">
        <v>133</v>
      </c>
      <c r="B12" s="351">
        <v>4</v>
      </c>
      <c r="C12" s="352"/>
      <c r="D12" s="412" t="s">
        <v>147</v>
      </c>
    </row>
    <row r="13" spans="1:4" ht="76.5" customHeight="1" x14ac:dyDescent="0.2">
      <c r="A13" s="359" t="s">
        <v>134</v>
      </c>
      <c r="B13" s="347">
        <v>2</v>
      </c>
      <c r="C13" s="354"/>
      <c r="D13" s="412"/>
    </row>
    <row r="14" spans="1:4" ht="76.5" customHeight="1" x14ac:dyDescent="0.2">
      <c r="A14" s="359" t="s">
        <v>135</v>
      </c>
      <c r="B14" s="347">
        <v>4</v>
      </c>
      <c r="C14" s="354"/>
      <c r="D14" s="412"/>
    </row>
    <row r="15" spans="1:4" ht="76.5" customHeight="1" thickBot="1" x14ac:dyDescent="0.25">
      <c r="A15" s="360" t="s">
        <v>136</v>
      </c>
      <c r="B15" s="356">
        <v>3</v>
      </c>
      <c r="C15" s="357"/>
      <c r="D15" s="412"/>
    </row>
    <row r="16" spans="1:4" ht="76.5" customHeight="1" x14ac:dyDescent="0.2">
      <c r="A16" s="373" t="s">
        <v>130</v>
      </c>
      <c r="B16" s="374">
        <v>2</v>
      </c>
      <c r="C16" s="375" t="s">
        <v>146</v>
      </c>
    </row>
    <row r="17" spans="1:3" ht="76.5" customHeight="1" x14ac:dyDescent="0.2">
      <c r="A17" s="369" t="s">
        <v>123</v>
      </c>
      <c r="B17" s="347">
        <v>1</v>
      </c>
      <c r="C17" s="354"/>
    </row>
    <row r="18" spans="1:3" ht="76.5" customHeight="1" x14ac:dyDescent="0.2">
      <c r="A18" s="369" t="s">
        <v>148</v>
      </c>
      <c r="B18" s="347">
        <v>2</v>
      </c>
      <c r="C18" s="354"/>
    </row>
    <row r="19" spans="1:3" ht="76.5" customHeight="1" x14ac:dyDescent="0.2">
      <c r="A19" s="353" t="s">
        <v>143</v>
      </c>
      <c r="B19" s="347">
        <v>1</v>
      </c>
      <c r="C19" s="354"/>
    </row>
    <row r="20" spans="1:3" ht="76.5" customHeight="1" thickBot="1" x14ac:dyDescent="0.25">
      <c r="A20" s="355" t="s">
        <v>132</v>
      </c>
      <c r="B20" s="356">
        <v>2</v>
      </c>
      <c r="C20" s="357"/>
    </row>
  </sheetData>
  <sheetProtection selectLockedCells="1" selectUnlockedCells="1"/>
  <autoFilter ref="A1:E1" xr:uid="{00000000-0009-0000-0000-000001000000}">
    <sortState ref="A2:E20">
      <sortCondition ref="A1"/>
    </sortState>
  </autoFilter>
  <mergeCells count="1">
    <mergeCell ref="D12:D15"/>
  </mergeCells>
  <pageMargins left="0.25" right="0.25" top="0.75" bottom="0.75" header="0.3" footer="0.3"/>
  <pageSetup paperSize="9" scale="64" firstPageNumber="0" fitToHeight="0" orientation="portrait" r:id="rId1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75" zoomScaleNormal="75" workbookViewId="0"/>
  </sheetViews>
  <sheetFormatPr baseColWidth="10" defaultColWidth="11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scale="75" firstPageNumber="0" orientation="landscape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Feuille1</vt:lpstr>
      <vt:lpstr>Feuille2</vt:lpstr>
      <vt:lpstr>Feuille3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Luong</dc:creator>
  <cp:lastModifiedBy>Christian Destruhaut</cp:lastModifiedBy>
  <cp:lastPrinted>2023-02-14T14:20:25Z</cp:lastPrinted>
  <dcterms:created xsi:type="dcterms:W3CDTF">2023-02-03T09:28:14Z</dcterms:created>
  <dcterms:modified xsi:type="dcterms:W3CDTF">2023-02-15T08:22:07Z</dcterms:modified>
</cp:coreProperties>
</file>